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ml.chartshapes+xml"/>
  <Override PartName="/xl/charts/chart4.xml" ContentType="application/vnd.openxmlformats-officedocument.drawingml.chart+xml"/>
  <Override PartName="/xl/drawings/drawing19.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drawings/drawing17.xml" ContentType="application/vnd.openxmlformats-officedocument.drawing+xml"/>
  <Override PartName="/xl/drawings/drawing28.xml" ContentType="application/vnd.openxmlformats-officedocument.drawingml.chartshap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drawings/drawing15.xml" ContentType="application/vnd.openxmlformats-officedocument.drawing+xml"/>
  <Override PartName="/xl/drawings/drawing26.xml" ContentType="application/vnd.openxmlformats-officedocument.drawing+xml"/>
  <Override PartName="/xl/worksheets/sheet3.xml" ContentType="application/vnd.openxmlformats-officedocument.spreadsheetml.worksheet+xml"/>
  <Override PartName="/xl/drawings/drawing13.xml" ContentType="application/vnd.openxmlformats-officedocument.drawing+xml"/>
  <Override PartName="/xl/drawings/drawing22.xml" ContentType="application/vnd.openxmlformats-officedocument.drawingml.chartshapes+xml"/>
  <Override PartName="/xl/drawings/drawing24.xml" ContentType="application/vnd.openxmlformats-officedocument.drawingml.chartshapes+xml"/>
  <Override PartName="/xl/charts/chart18.xml" ContentType="application/vnd.openxmlformats-officedocument.drawingml.chart+xml"/>
  <Override PartName="/xl/drawings/drawing33.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ml.chartshapes+xml"/>
  <Override PartName="/xl/drawings/drawing20.xml" ContentType="application/vnd.openxmlformats-officedocument.drawing+xml"/>
  <Override PartName="/xl/charts/chart16.xml" ContentType="application/vnd.openxmlformats-officedocument.drawingml.chart+xml"/>
  <Override PartName="/xl/drawings/drawing31.xml" ContentType="application/vnd.openxmlformats-officedocument.drawingml.chartshapes+xml"/>
  <Override PartName="/xl/sharedStrings.xml" ContentType="application/vnd.openxmlformats-officedocument.spreadsheetml.sharedStrings+xml"/>
  <Override PartName="/xl/charts/chart14.xml" ContentType="application/vnd.openxmlformats-officedocument.drawingml.chart+xml"/>
  <Override PartName="/xl/worksheets/sheet18.xml" ContentType="application/vnd.openxmlformats-officedocument.spreadsheetml.worksheet+xml"/>
  <Override PartName="/xl/charts/chart9.xml" ContentType="application/vnd.openxmlformats-officedocument.drawingml.chart+xml"/>
  <Override PartName="/xl/charts/chart12.xml" ContentType="application/vnd.openxmlformats-officedocument.drawingml.chart+xml"/>
  <Override PartName="/xl/ctrlProps/ctrlProp2.xml" ContentType="application/vnd.ms-excel.control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ml.chartshapes+xml"/>
  <Override PartName="/xl/charts/chart7.xml" ContentType="application/vnd.openxmlformats-officedocument.drawingml.chart+xml"/>
  <Override PartName="/xl/charts/chart10.xml" ContentType="application/vnd.openxmlformats-officedocument.drawingml.chart+xml"/>
  <Override PartName="/xl/worksheets/sheet14.xml" ContentType="application/vnd.openxmlformats-officedocument.spreadsheetml.worksheet+xml"/>
  <Override PartName="/xl/drawings/drawing7.xml" ContentType="application/vnd.openxmlformats-officedocument.drawing+xml"/>
  <Override PartName="/xl/charts/chart5.xml" ContentType="application/vnd.openxmlformats-officedocument.drawingml.chart+xml"/>
  <Override PartName="/xl/drawings/drawing29.xml" ContentType="application/vnd.openxmlformats-officedocument.drawingml.chartshape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Default Extension="jpeg" ContentType="image/jpeg"/>
  <Override PartName="/xl/drawings/drawing5.xml" ContentType="application/vnd.openxmlformats-officedocument.drawing+xml"/>
  <Override PartName="/xl/charts/chart3.xml" ContentType="application/vnd.openxmlformats-officedocument.drawingml.chart+xml"/>
  <Override PartName="/xl/drawings/drawing18.xml" ContentType="application/vnd.openxmlformats-officedocument.drawing+xml"/>
  <Override PartName="/xl/drawings/drawing27.xml" ContentType="application/vnd.openxmlformats-officedocument.drawingml.chartshapes+xml"/>
  <Default Extension="emf" ContentType="image/x-emf"/>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drawings/drawing16.xml" ContentType="application/vnd.openxmlformats-officedocument.drawing+xml"/>
  <Override PartName="/xl/drawings/drawing25.xml" ContentType="application/vnd.openxmlformats-officedocument.drawing+xml"/>
  <Override PartName="/xl/drawings/drawing34.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drawings/drawing14.xml" ContentType="application/vnd.openxmlformats-officedocument.drawing+xml"/>
  <Override PartName="/xl/drawings/drawing23.xml" ContentType="application/vnd.openxmlformats-officedocument.drawingml.chartshapes+xml"/>
  <Override PartName="/xl/charts/chart19.xml" ContentType="application/vnd.openxmlformats-officedocument.drawingml.chart+xml"/>
  <Override PartName="/xl/drawings/drawing32.xml" ContentType="application/vnd.openxmlformats-officedocument.drawing+xml"/>
  <Override PartName="/xl/drawings/drawing12.xml" ContentType="application/vnd.openxmlformats-officedocument.drawing+xml"/>
  <Default Extension="vml" ContentType="application/vnd.openxmlformats-officedocument.vmlDrawing"/>
  <Override PartName="/xl/drawings/drawing21.xml" ContentType="application/vnd.openxmlformats-officedocument.drawingml.chartshapes+xml"/>
  <Override PartName="/xl/charts/chart17.xml" ContentType="application/vnd.openxmlformats-officedocument.drawingml.chart+xml"/>
  <Override PartName="/xl/drawings/drawing30.xml" ContentType="application/vnd.openxmlformats-officedocument.drawingml.chartshapes+xml"/>
  <Override PartName="/xl/calcChain.xml" ContentType="application/vnd.openxmlformats-officedocument.spreadsheetml.calcChain+xml"/>
  <Override PartName="/xl/worksheets/sheet19.xml" ContentType="application/vnd.openxmlformats-officedocument.spreadsheetml.worksheet+xml"/>
  <Override PartName="/xl/drawings/drawing10.xml" ContentType="application/vnd.openxmlformats-officedocument.drawingml.chartshapes+xml"/>
  <Override PartName="/xl/charts/chart13.xml" ContentType="application/vnd.openxmlformats-officedocument.drawingml.chart+xml"/>
  <Override PartName="/xl/charts/chart15.xml" ContentType="application/vnd.openxmlformats-officedocument.drawingml.chart+xml"/>
  <Override PartName="/xl/worksheets/sheet17.xml" ContentType="application/vnd.openxmlformats-officedocument.spreadsheetml.worksheet+xml"/>
  <Override PartName="/xl/charts/chart8.xml" ContentType="application/vnd.openxmlformats-officedocument.drawingml.chart+xml"/>
  <Override PartName="/xl/charts/chart11.xml" ContentType="application/vnd.openxmlformats-officedocument.drawingml.chart+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eLivro" showPivotChartFilter="1"/>
  <bookViews>
    <workbookView xWindow="-15" yWindow="5325" windowWidth="19260" windowHeight="5370" tabRatio="551"/>
  </bookViews>
  <sheets>
    <sheet name="capa" sheetId="389" r:id="rId1"/>
    <sheet name="introducao" sheetId="6" r:id="rId2"/>
    <sheet name="fontes" sheetId="7" r:id="rId3"/>
    <sheet name="6populacao2" sheetId="650" r:id="rId4"/>
    <sheet name="7empregoINE2" sheetId="651" r:id="rId5"/>
    <sheet name="8desemprego_INE2" sheetId="652" r:id="rId6"/>
    <sheet name="9lay_off" sheetId="487" r:id="rId7"/>
    <sheet name="10desemprego_IEFP" sheetId="497" r:id="rId8"/>
    <sheet name="11desemprego_IEFP" sheetId="498" r:id="rId9"/>
    <sheet name="12fp_bs" sheetId="656" r:id="rId10"/>
    <sheet name="13empresarial" sheetId="655" r:id="rId11"/>
    <sheet name="14ganhos" sheetId="458" r:id="rId12"/>
    <sheet name="15salários" sheetId="502" r:id="rId13"/>
    <sheet name="16irct" sheetId="491" r:id="rId14"/>
    <sheet name="17acidentes" sheetId="654" r:id="rId15"/>
    <sheet name="18ssocial" sheetId="500" r:id="rId16"/>
    <sheet name="19ssocial" sheetId="649" r:id="rId17"/>
    <sheet name="20destaque" sheetId="602" r:id="rId18"/>
    <sheet name="21destaque" sheetId="564" r:id="rId19"/>
    <sheet name="22conceito" sheetId="26" r:id="rId20"/>
    <sheet name="23conceito" sheetId="27" r:id="rId21"/>
    <sheet name="contracapa" sheetId="28" r:id="rId22"/>
  </sheets>
  <externalReferences>
    <externalReference r:id="rId23"/>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6">#REF!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'12fp_bs'!$A$1:$L$56</definedName>
    <definedName name="_xlnm.Print_Area" localSheetId="10">'13empresarial'!$A$1:$O$59</definedName>
    <definedName name="_xlnm.Print_Area" localSheetId="11">'14ganhos'!$A$1:$P$59</definedName>
    <definedName name="_xlnm.Print_Area" localSheetId="12">'15salários'!$A$1:$K$49</definedName>
    <definedName name="_xlnm.Print_Area" localSheetId="13">'16irct'!$A$1:$S$79</definedName>
    <definedName name="_xlnm.Print_Area" localSheetId="14">'17acidentes'!$A$1:$N$66</definedName>
    <definedName name="_xlnm.Print_Area" localSheetId="15">'18ssocial'!$A$1:$N$69</definedName>
    <definedName name="_xlnm.Print_Area" localSheetId="16">'19ssocial'!$A$1:$O$71</definedName>
    <definedName name="_xlnm.Print_Area" localSheetId="17">'20destaque'!$A$1:$S$72</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'6populacao2'!$A$1:$P$58</definedName>
    <definedName name="_xlnm.Print_Area" localSheetId="4">'7empregoINE2'!$A$1:$P$68</definedName>
    <definedName name="_xlnm.Print_Area" localSheetId="5">'8desemprego_INE2'!$A$1:$P$58</definedName>
    <definedName name="_xlnm.Print_Area" localSheetId="6">'9lay_off'!$A$1:$S$61</definedName>
    <definedName name="_xlnm.Print_Area" localSheetId="0">capa!$A$1:$L$58</definedName>
    <definedName name="_xlnm.Print_Area" localSheetId="21">contracapa!$A$1:$E$54</definedName>
    <definedName name="_xlnm.Print_Area" localSheetId="2">fontes!$A$1:$O$40</definedName>
    <definedName name="_xlnm.Print_Area" localSheetId="1">introducao!$A$1:$O$53</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6">#REF!</definedName>
    <definedName name="Changes" localSheetId="17">#REF!</definedName>
    <definedName name="Changes" localSheetId="18">#REF!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6">#REF!</definedName>
    <definedName name="Comments" localSheetId="17">#REF!</definedName>
    <definedName name="Comments" localSheetId="18">#REF!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6">#REF!</definedName>
    <definedName name="Contact" localSheetId="17">#REF!</definedName>
    <definedName name="Contact" localSheetId="18">#REF!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6">#REF!</definedName>
    <definedName name="Country" localSheetId="17">#REF!</definedName>
    <definedName name="Country" localSheetId="18">#REF!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6">#REF!</definedName>
    <definedName name="CV_employed" localSheetId="17">#REF!</definedName>
    <definedName name="CV_employed" localSheetId="18">#REF!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6">#REF!</definedName>
    <definedName name="CV_parttime" localSheetId="17">#REF!</definedName>
    <definedName name="CV_parttime" localSheetId="18">#REF!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6">#REF!</definedName>
    <definedName name="CV_unemployed" localSheetId="17">#REF!</definedName>
    <definedName name="CV_unemployed" localSheetId="18">#REF!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6">#REF!</definedName>
    <definedName name="CV_unemploymentRate" localSheetId="17">#REF!</definedName>
    <definedName name="CV_unemploymentRate" localSheetId="18">#REF!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6">#REF!</definedName>
    <definedName name="CV_UsualHours" localSheetId="17">#REF!</definedName>
    <definedName name="CV_UsualHours" localSheetId="18">#REF!</definedName>
    <definedName name="CV_UsualHours">#REF!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6">#REF!</definedName>
    <definedName name="dsadsa" localSheetId="17">#REF!</definedName>
    <definedName name="dsadsa" localSheetId="18">#REF!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6">#REF!</definedName>
    <definedName name="email" localSheetId="17">#REF!</definedName>
    <definedName name="email" localSheetId="18">#REF!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6">#REF!</definedName>
    <definedName name="hdbtrgs" localSheetId="17">#REF!</definedName>
    <definedName name="hdbtrgs" localSheetId="18">#REF!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6">#REF!</definedName>
    <definedName name="Limit_a_q" localSheetId="17">#REF!</definedName>
    <definedName name="Limit_a_q" localSheetId="18">#REF!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6">#REF!</definedName>
    <definedName name="Limit_b_a" localSheetId="17">#REF!</definedName>
    <definedName name="Limit_b_a" localSheetId="18">#REF!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6">#REF!</definedName>
    <definedName name="Limit_b_q" localSheetId="17">#REF!</definedName>
    <definedName name="Limit_b_q" localSheetId="18">#REF!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6">#REF!</definedName>
    <definedName name="NR_NonContacts" localSheetId="17">#REF!</definedName>
    <definedName name="NR_NonContacts" localSheetId="18">#REF!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6">#REF!</definedName>
    <definedName name="NR_Other" localSheetId="17">#REF!</definedName>
    <definedName name="NR_Other" localSheetId="18">#REF!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6">#REF!</definedName>
    <definedName name="NR_Refusals" localSheetId="17">#REF!</definedName>
    <definedName name="NR_Refusals" localSheetId="18">#REF!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6">#REF!</definedName>
    <definedName name="NR_Total" localSheetId="17">#REF!</definedName>
    <definedName name="NR_Total" localSheetId="18">#REF!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6">#REF!</definedName>
    <definedName name="Quarter" localSheetId="17">#REF!</definedName>
    <definedName name="Quarter" localSheetId="18">#REF!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6">#REF!</definedName>
    <definedName name="Telephone" localSheetId="17">#REF!</definedName>
    <definedName name="Telephone" localSheetId="18">#REF!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6">#REF!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6">#REF!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'12fp_bs'!$A$1:$L$56</definedName>
    <definedName name="Z_5859C3A0_D6FB_40D9_B6C2_346CB5A63A0A_.wvu.PrintArea" localSheetId="11" hidden="1">'14ganhos'!$A$1:$P$59</definedName>
    <definedName name="Z_5859C3A0_D6FB_40D9_B6C2_346CB5A63A0A_.wvu.PrintArea" localSheetId="12" hidden="1">'15salários'!$A$1:$K$49</definedName>
    <definedName name="Z_5859C3A0_D6FB_40D9_B6C2_346CB5A63A0A_.wvu.PrintArea" localSheetId="13" hidden="1">'16irct'!$A$1:$S$79</definedName>
    <definedName name="Z_5859C3A0_D6FB_40D9_B6C2_346CB5A63A0A_.wvu.PrintArea" localSheetId="15" hidden="1">'18ssocial'!$A$1:$N$69</definedName>
    <definedName name="Z_5859C3A0_D6FB_40D9_B6C2_346CB5A63A0A_.wvu.PrintArea" localSheetId="16" hidden="1">'19ssocial'!$A$1:$O$71</definedName>
    <definedName name="Z_5859C3A0_D6FB_40D9_B6C2_346CB5A63A0A_.wvu.PrintArea" localSheetId="17" hidden="1">'20destaque'!$A$1:$S$72</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'6populacao2'!$A$1:$P$58</definedName>
    <definedName name="Z_5859C3A0_D6FB_40D9_B6C2_346CB5A63A0A_.wvu.PrintArea" localSheetId="4" hidden="1">'7empregoINE2'!$A$1:$P$68</definedName>
    <definedName name="Z_5859C3A0_D6FB_40D9_B6C2_346CB5A63A0A_.wvu.PrintArea" localSheetId="5" hidden="1">'8desemprego_INE2'!$A$1:$P$58</definedName>
    <definedName name="Z_5859C3A0_D6FB_40D9_B6C2_346CB5A63A0A_.wvu.PrintArea" localSheetId="6" hidden="1">'9lay_off'!$A$1:$S$61</definedName>
    <definedName name="Z_5859C3A0_D6FB_40D9_B6C2_346CB5A63A0A_.wvu.PrintArea" localSheetId="0" hidden="1">capa!$A$1:$L$58</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introducao!$A$1:$O$53</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'12fp_bs'!#REF!,'12fp_bs'!#REF!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'6populacao2'!#REF!,'6populacao2'!$30:$55,'6populacao2'!#REF!</definedName>
    <definedName name="Z_5859C3A0_D6FB_40D9_B6C2_346CB5A63A0A_.wvu.Rows" localSheetId="4" hidden="1">'7empregoINE2'!$40:$65,'7empregoINE2'!#REF!</definedName>
    <definedName name="Z_5859C3A0_D6FB_40D9_B6C2_346CB5A63A0A_.wvu.Rows" localSheetId="5" hidden="1">'8desemprego_INE2'!$37:$55,'8desemprego_INE2'!#REF!,'8desemprego_INE2'!#REF!,'8desemprego_INE2'!#REF!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'12fp_bs'!$A$1:$L$56</definedName>
    <definedName name="Z_87E9DA1B_1CEB_458D_87A5_C4E38BAE485A_.wvu.PrintArea" localSheetId="11" hidden="1">'14ganhos'!$A$1:$P$59</definedName>
    <definedName name="Z_87E9DA1B_1CEB_458D_87A5_C4E38BAE485A_.wvu.PrintArea" localSheetId="12" hidden="1">'15salários'!$A$1:$K$49</definedName>
    <definedName name="Z_87E9DA1B_1CEB_458D_87A5_C4E38BAE485A_.wvu.PrintArea" localSheetId="13" hidden="1">'16irct'!$A$1:$S$79</definedName>
    <definedName name="Z_87E9DA1B_1CEB_458D_87A5_C4E38BAE485A_.wvu.PrintArea" localSheetId="15" hidden="1">'18ssocial'!$A$1:$N$69</definedName>
    <definedName name="Z_87E9DA1B_1CEB_458D_87A5_C4E38BAE485A_.wvu.PrintArea" localSheetId="16" hidden="1">'19ssocial'!$A$1:$O$71</definedName>
    <definedName name="Z_87E9DA1B_1CEB_458D_87A5_C4E38BAE485A_.wvu.PrintArea" localSheetId="17" hidden="1">'20destaque'!$A$1:$S$72</definedName>
    <definedName name="Z_87E9DA1B_1CEB_458D_87A5_C4E38BAE485A_.wvu.PrintArea" localSheetId="3" hidden="1">'6populacao2'!$A$1:$P$58</definedName>
    <definedName name="Z_87E9DA1B_1CEB_458D_87A5_C4E38BAE485A_.wvu.PrintArea" localSheetId="4" hidden="1">'7empregoINE2'!$A$1:$P$68</definedName>
    <definedName name="Z_87E9DA1B_1CEB_458D_87A5_C4E38BAE485A_.wvu.PrintArea" localSheetId="5" hidden="1">'8desemprego_INE2'!$A$1:$P$58</definedName>
    <definedName name="Z_87E9DA1B_1CEB_458D_87A5_C4E38BAE485A_.wvu.PrintArea" localSheetId="6" hidden="1">'9lay_off'!$A$1:$S$61</definedName>
    <definedName name="Z_87E9DA1B_1CEB_458D_87A5_C4E38BAE485A_.wvu.PrintArea" localSheetId="0" hidden="1">capa!$A$1:$L$58</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'12fp_bs'!#REF!,'12fp_bs'!#REF!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'19ssocial'!#REF!</definedName>
    <definedName name="Z_87E9DA1B_1CEB_458D_87A5_C4E38BAE485A_.wvu.Rows" localSheetId="17" hidden="1">'20destaque'!#REF!,'20destaque'!#REF!</definedName>
    <definedName name="Z_87E9DA1B_1CEB_458D_87A5_C4E38BAE485A_.wvu.Rows" localSheetId="3" hidden="1">'6populacao2'!#REF!,'6populacao2'!$30:$55,'6populacao2'!#REF!</definedName>
    <definedName name="Z_87E9DA1B_1CEB_458D_87A5_C4E38BAE485A_.wvu.Rows" localSheetId="4" hidden="1">'7empregoINE2'!$40:$65,'7empregoINE2'!#REF!</definedName>
    <definedName name="Z_87E9DA1B_1CEB_458D_87A5_C4E38BAE485A_.wvu.Rows" localSheetId="5" hidden="1">'8desemprego_INE2'!$37:$55,'8desemprego_INE2'!#REF!,'8desemprego_INE2'!#REF!,'8desemprego_INE2'!#REF!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'12fp_bs'!$A$1:$L$56</definedName>
    <definedName name="Z_D8E90C30_C61D_40A7_989F_8651AA8E91E2_.wvu.PrintArea" localSheetId="11" hidden="1">'14ganhos'!$A$1:$P$59</definedName>
    <definedName name="Z_D8E90C30_C61D_40A7_989F_8651AA8E91E2_.wvu.PrintArea" localSheetId="12" hidden="1">'15salários'!$A$1:$K$49</definedName>
    <definedName name="Z_D8E90C30_C61D_40A7_989F_8651AA8E91E2_.wvu.PrintArea" localSheetId="13" hidden="1">'16irct'!$A$1:$S$79</definedName>
    <definedName name="Z_D8E90C30_C61D_40A7_989F_8651AA8E91E2_.wvu.PrintArea" localSheetId="15" hidden="1">'18ssocial'!$A$1:$N$69</definedName>
    <definedName name="Z_D8E90C30_C61D_40A7_989F_8651AA8E91E2_.wvu.PrintArea" localSheetId="16" hidden="1">'19ssocial'!$A$1:$O$71</definedName>
    <definedName name="Z_D8E90C30_C61D_40A7_989F_8651AA8E91E2_.wvu.PrintArea" localSheetId="17" hidden="1">'20destaque'!$A$1:$S$72</definedName>
    <definedName name="Z_D8E90C30_C61D_40A7_989F_8651AA8E91E2_.wvu.PrintArea" localSheetId="3" hidden="1">'6populacao2'!$A$1:$P$58</definedName>
    <definedName name="Z_D8E90C30_C61D_40A7_989F_8651AA8E91E2_.wvu.PrintArea" localSheetId="4" hidden="1">'7empregoINE2'!$A$1:$P$68</definedName>
    <definedName name="Z_D8E90C30_C61D_40A7_989F_8651AA8E91E2_.wvu.PrintArea" localSheetId="5" hidden="1">'8desemprego_INE2'!$A$1:$P$58</definedName>
    <definedName name="Z_D8E90C30_C61D_40A7_989F_8651AA8E91E2_.wvu.PrintArea" localSheetId="6" hidden="1">'9lay_off'!$A$1:$S$61</definedName>
    <definedName name="Z_D8E90C30_C61D_40A7_989F_8651AA8E91E2_.wvu.PrintArea" localSheetId="0" hidden="1">capa!$A$1:$L$58</definedName>
    <definedName name="Z_D8E90C30_C61D_40A7_989F_8651AA8E91E2_.wvu.Rows" localSheetId="8" hidden="1">'11desemprego_IEFP'!#REF!,'11desemprego_IEFP'!#REF!</definedName>
    <definedName name="Z_D8E90C30_C61D_40A7_989F_8651AA8E91E2_.wvu.Rows" localSheetId="9" hidden="1">'12fp_bs'!#REF!,'12fp_bs'!#REF!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'19ssocial'!#REF!</definedName>
    <definedName name="Z_D8E90C30_C61D_40A7_989F_8651AA8E91E2_.wvu.Rows" localSheetId="17" hidden="1">'20destaque'!#REF!,'20destaque'!#REF!</definedName>
    <definedName name="Z_D8E90C30_C61D_40A7_989F_8651AA8E91E2_.wvu.Rows" localSheetId="3" hidden="1">'6populacao2'!#REF!,'6populacao2'!$29:$55,'6populacao2'!#REF!,'6populacao2'!#REF!</definedName>
    <definedName name="Z_D8E90C30_C61D_40A7_989F_8651AA8E91E2_.wvu.Rows" localSheetId="4" hidden="1">'7empregoINE2'!$40:$65,'7empregoINE2'!#REF!</definedName>
    <definedName name="Z_D8E90C30_C61D_40A7_989F_8651AA8E91E2_.wvu.Rows" localSheetId="6" hidden="1">'9lay_off'!#REF!,'9lay_off'!#REF!,'9lay_off'!#REF!</definedName>
  </definedNames>
  <calcPr calcId="125725"/>
  <customWorkbookViews>
    <customWorkbookView name="Teresa Feliciano - Vista pessoal" guid="{5859C3A0-D6FB-40D9-B6C2-346CB5A63A0A}" mergeInterval="0" personalView="1" maximized="1" xWindow="1" yWindow="1" windowWidth="1276" windowHeight="752" tabRatio="551" activeSheetId="20"/>
  </customWorkbookViews>
  <fileRecoveryPr autoRecover="0"/>
</workbook>
</file>

<file path=xl/calcChain.xml><?xml version="1.0" encoding="utf-8"?>
<calcChain xmlns="http://schemas.openxmlformats.org/spreadsheetml/2006/main">
  <c r="N28" i="458"/>
  <c r="M28"/>
  <c r="N29" l="1"/>
  <c r="M33" i="655" l="1"/>
  <c r="K33"/>
  <c r="I33"/>
  <c r="G33"/>
  <c r="E33"/>
  <c r="E53" s="1"/>
  <c r="L33"/>
  <c r="J33"/>
  <c r="H33"/>
  <c r="F33"/>
  <c r="M32"/>
  <c r="L32"/>
  <c r="J32"/>
  <c r="I32"/>
  <c r="H32"/>
  <c r="K32"/>
  <c r="G32"/>
  <c r="F32"/>
  <c r="E32"/>
  <c r="M31"/>
  <c r="L31"/>
  <c r="K31"/>
  <c r="J31"/>
  <c r="I31"/>
  <c r="H31"/>
  <c r="F31"/>
  <c r="E31"/>
  <c r="E51" s="1"/>
  <c r="G31"/>
  <c r="L30"/>
  <c r="J30"/>
  <c r="H30"/>
  <c r="F30"/>
  <c r="M30"/>
  <c r="K30"/>
  <c r="I30"/>
  <c r="G30"/>
  <c r="E30"/>
  <c r="L29"/>
  <c r="M29"/>
  <c r="K29"/>
  <c r="J29"/>
  <c r="I29"/>
  <c r="H29"/>
  <c r="G29"/>
  <c r="F29"/>
  <c r="E29"/>
  <c r="E49" s="1"/>
  <c r="M28"/>
  <c r="L28"/>
  <c r="K28"/>
  <c r="I28"/>
  <c r="G28"/>
  <c r="E28"/>
  <c r="J28"/>
  <c r="H28"/>
  <c r="F28"/>
  <c r="M27"/>
  <c r="L27"/>
  <c r="K27"/>
  <c r="J27"/>
  <c r="I27"/>
  <c r="H27"/>
  <c r="G27"/>
  <c r="F27"/>
  <c r="E27"/>
  <c r="M26"/>
  <c r="L26"/>
  <c r="K26"/>
  <c r="J26"/>
  <c r="I26"/>
  <c r="H26"/>
  <c r="G26"/>
  <c r="F26"/>
  <c r="E26"/>
  <c r="M25"/>
  <c r="L25"/>
  <c r="K25"/>
  <c r="J25"/>
  <c r="I25"/>
  <c r="H25"/>
  <c r="F25"/>
  <c r="G25"/>
  <c r="E25"/>
  <c r="E45" s="1"/>
  <c r="E47" l="1"/>
  <c r="M49"/>
  <c r="F46"/>
  <c r="G45"/>
  <c r="I36"/>
  <c r="G47"/>
  <c r="I47"/>
  <c r="M47"/>
  <c r="E38"/>
  <c r="G38"/>
  <c r="I38"/>
  <c r="K38"/>
  <c r="F39"/>
  <c r="H39"/>
  <c r="J39"/>
  <c r="E40"/>
  <c r="G40"/>
  <c r="I40"/>
  <c r="K40"/>
  <c r="M40"/>
  <c r="G51"/>
  <c r="I51"/>
  <c r="K51"/>
  <c r="M51"/>
  <c r="E42"/>
  <c r="G42"/>
  <c r="I42"/>
  <c r="K42"/>
  <c r="M42"/>
  <c r="G53"/>
  <c r="I53"/>
  <c r="K53"/>
  <c r="M53"/>
  <c r="K45"/>
  <c r="M36"/>
  <c r="F35"/>
  <c r="I45"/>
  <c r="M45"/>
  <c r="E36"/>
  <c r="G36"/>
  <c r="K36"/>
  <c r="F37"/>
  <c r="H37"/>
  <c r="K47"/>
  <c r="F48"/>
  <c r="H48"/>
  <c r="J48"/>
  <c r="M38"/>
  <c r="G49"/>
  <c r="I49"/>
  <c r="K49"/>
  <c r="F50"/>
  <c r="H50"/>
  <c r="J50"/>
  <c r="L50"/>
  <c r="F41"/>
  <c r="H41"/>
  <c r="J41"/>
  <c r="L41"/>
  <c r="F52"/>
  <c r="H52"/>
  <c r="J52"/>
  <c r="L52"/>
  <c r="F43"/>
  <c r="H43"/>
  <c r="J43"/>
  <c r="L43"/>
  <c r="H46"/>
  <c r="H36"/>
  <c r="L46"/>
  <c r="L36"/>
  <c r="J37"/>
  <c r="J47"/>
  <c r="L37"/>
  <c r="L47"/>
  <c r="L39"/>
  <c r="L49"/>
  <c r="J46"/>
  <c r="J36"/>
  <c r="H35"/>
  <c r="H45"/>
  <c r="J35"/>
  <c r="J45"/>
  <c r="L35"/>
  <c r="L45"/>
  <c r="L48"/>
  <c r="L38"/>
  <c r="E35"/>
  <c r="G35"/>
  <c r="I35"/>
  <c r="K35"/>
  <c r="M35"/>
  <c r="F36"/>
  <c r="E37"/>
  <c r="G37"/>
  <c r="I37"/>
  <c r="K37"/>
  <c r="M37"/>
  <c r="F38"/>
  <c r="H38"/>
  <c r="J38"/>
  <c r="E39"/>
  <c r="G39"/>
  <c r="I39"/>
  <c r="K39"/>
  <c r="M39"/>
  <c r="F40"/>
  <c r="H40"/>
  <c r="J40"/>
  <c r="L40"/>
  <c r="E41"/>
  <c r="G41"/>
  <c r="I41"/>
  <c r="K41"/>
  <c r="M41"/>
  <c r="F42"/>
  <c r="H42"/>
  <c r="J42"/>
  <c r="L42"/>
  <c r="E43"/>
  <c r="G43"/>
  <c r="I43"/>
  <c r="K43"/>
  <c r="M43"/>
  <c r="F45"/>
  <c r="E46"/>
  <c r="G46"/>
  <c r="I46"/>
  <c r="K46"/>
  <c r="M46"/>
  <c r="F47"/>
  <c r="H47"/>
  <c r="E48"/>
  <c r="G48"/>
  <c r="I48"/>
  <c r="K48"/>
  <c r="M48"/>
  <c r="F49"/>
  <c r="H49"/>
  <c r="J49"/>
  <c r="E50"/>
  <c r="G50"/>
  <c r="I50"/>
  <c r="K50"/>
  <c r="M50"/>
  <c r="F51"/>
  <c r="H51"/>
  <c r="J51"/>
  <c r="L51"/>
  <c r="E52"/>
  <c r="G52"/>
  <c r="I52"/>
  <c r="K52"/>
  <c r="M52"/>
  <c r="F53"/>
  <c r="H53"/>
  <c r="J53"/>
  <c r="L53"/>
  <c r="N27" i="458" l="1"/>
  <c r="M29"/>
  <c r="M27"/>
  <c r="K29"/>
  <c r="K28"/>
  <c r="K27"/>
  <c r="J29"/>
  <c r="J28"/>
  <c r="J27"/>
  <c r="I29"/>
  <c r="I28"/>
  <c r="I27"/>
  <c r="H28"/>
  <c r="H29"/>
  <c r="H27" l="1"/>
  <c r="L27"/>
  <c r="L29" l="1"/>
  <c r="L28"/>
  <c r="N42" i="652"/>
  <c r="L42"/>
  <c r="J42"/>
  <c r="H42"/>
  <c r="F42"/>
  <c r="M40"/>
  <c r="K40"/>
  <c r="I40"/>
  <c r="G40"/>
  <c r="E40"/>
  <c r="N62" i="651"/>
  <c r="L62"/>
  <c r="F62"/>
  <c r="N63"/>
  <c r="L45"/>
  <c r="J63"/>
  <c r="H45"/>
  <c r="F63"/>
  <c r="M43"/>
  <c r="K43"/>
  <c r="I43"/>
  <c r="G43"/>
  <c r="E43"/>
  <c r="N35" i="650"/>
  <c r="L35"/>
  <c r="J35"/>
  <c r="H35"/>
  <c r="F35"/>
  <c r="M33"/>
  <c r="K33"/>
  <c r="I33"/>
  <c r="G33"/>
  <c r="E33"/>
  <c r="F46" i="651" l="1"/>
  <c r="J46"/>
  <c r="N46"/>
  <c r="F48"/>
  <c r="J48"/>
  <c r="N48"/>
  <c r="H49"/>
  <c r="L49"/>
  <c r="F52"/>
  <c r="J52"/>
  <c r="N52"/>
  <c r="H55"/>
  <c r="L55"/>
  <c r="F54"/>
  <c r="J54"/>
  <c r="N54"/>
  <c r="L61"/>
  <c r="H46"/>
  <c r="L46"/>
  <c r="F47"/>
  <c r="J47"/>
  <c r="N47"/>
  <c r="H48"/>
  <c r="L48"/>
  <c r="F49"/>
  <c r="J49"/>
  <c r="N49"/>
  <c r="H50"/>
  <c r="L50"/>
  <c r="F51"/>
  <c r="J51"/>
  <c r="N51"/>
  <c r="H52"/>
  <c r="L52"/>
  <c r="F53"/>
  <c r="J53"/>
  <c r="N53"/>
  <c r="H54"/>
  <c r="L54"/>
  <c r="F55"/>
  <c r="J55"/>
  <c r="N55"/>
  <c r="H56"/>
  <c r="L56"/>
  <c r="H58"/>
  <c r="L58"/>
  <c r="H61"/>
  <c r="H62"/>
  <c r="H64"/>
  <c r="L64"/>
  <c r="H47"/>
  <c r="L47"/>
  <c r="F50"/>
  <c r="J50"/>
  <c r="N50"/>
  <c r="H51"/>
  <c r="L51"/>
  <c r="H53"/>
  <c r="L53"/>
  <c r="F56"/>
  <c r="J56"/>
  <c r="N56"/>
  <c r="F59"/>
  <c r="J59"/>
  <c r="N59"/>
  <c r="F65"/>
  <c r="J65"/>
  <c r="N65"/>
  <c r="F45"/>
  <c r="J45"/>
  <c r="N45"/>
  <c r="F58"/>
  <c r="J58"/>
  <c r="N58"/>
  <c r="H59"/>
  <c r="L59"/>
  <c r="J62"/>
  <c r="F64"/>
  <c r="J64"/>
  <c r="N64"/>
  <c r="H65"/>
  <c r="L65"/>
  <c r="H63"/>
  <c r="L63"/>
  <c r="F43" i="652"/>
  <c r="J43"/>
  <c r="N43"/>
  <c r="F45"/>
  <c r="J45"/>
  <c r="N45"/>
  <c r="F47"/>
  <c r="J47"/>
  <c r="N47"/>
  <c r="F49"/>
  <c r="J49"/>
  <c r="N49"/>
  <c r="F51"/>
  <c r="J51"/>
  <c r="N51"/>
  <c r="F53"/>
  <c r="J53"/>
  <c r="N53"/>
  <c r="F55"/>
  <c r="J55"/>
  <c r="N55"/>
  <c r="F61" i="651"/>
  <c r="J61"/>
  <c r="N61"/>
  <c r="F39" i="650"/>
  <c r="J39"/>
  <c r="N39"/>
  <c r="H42"/>
  <c r="L42"/>
  <c r="F45"/>
  <c r="J45"/>
  <c r="N45"/>
  <c r="H48"/>
  <c r="L48"/>
  <c r="F51"/>
  <c r="J51"/>
  <c r="N51"/>
  <c r="H54"/>
  <c r="L54"/>
  <c r="F57" i="651"/>
  <c r="H57"/>
  <c r="J57"/>
  <c r="L57"/>
  <c r="N57"/>
  <c r="F60"/>
  <c r="H60"/>
  <c r="J60"/>
  <c r="L60"/>
  <c r="N60"/>
  <c r="H36" i="650"/>
  <c r="L36"/>
  <c r="F37"/>
  <c r="J37"/>
  <c r="N37"/>
  <c r="H38"/>
  <c r="L38"/>
  <c r="H40"/>
  <c r="L40"/>
  <c r="F41"/>
  <c r="J41"/>
  <c r="N41"/>
  <c r="F43"/>
  <c r="J43"/>
  <c r="N43"/>
  <c r="H44"/>
  <c r="L44"/>
  <c r="H46"/>
  <c r="L46"/>
  <c r="F47"/>
  <c r="J47"/>
  <c r="N47"/>
  <c r="F49"/>
  <c r="J49"/>
  <c r="N49"/>
  <c r="H50"/>
  <c r="L50"/>
  <c r="H52"/>
  <c r="L52"/>
  <c r="F53"/>
  <c r="J53"/>
  <c r="N53"/>
  <c r="F55"/>
  <c r="J55"/>
  <c r="N55"/>
  <c r="H44" i="652"/>
  <c r="L44"/>
  <c r="H46"/>
  <c r="L46"/>
  <c r="H48"/>
  <c r="L48"/>
  <c r="H50"/>
  <c r="L50"/>
  <c r="H52"/>
  <c r="L52"/>
  <c r="H54"/>
  <c r="L54"/>
  <c r="F36" i="650"/>
  <c r="J36"/>
  <c r="N36"/>
  <c r="H37"/>
  <c r="L37"/>
  <c r="F38"/>
  <c r="J38"/>
  <c r="N38"/>
  <c r="H39"/>
  <c r="L39"/>
  <c r="F40"/>
  <c r="J40"/>
  <c r="N40"/>
  <c r="H41"/>
  <c r="L41"/>
  <c r="F42"/>
  <c r="J42"/>
  <c r="N42"/>
  <c r="H43"/>
  <c r="L43"/>
  <c r="F44"/>
  <c r="J44"/>
  <c r="N44"/>
  <c r="H45"/>
  <c r="L45"/>
  <c r="F46"/>
  <c r="J46"/>
  <c r="N46"/>
  <c r="H47"/>
  <c r="L47"/>
  <c r="F48"/>
  <c r="J48"/>
  <c r="N48"/>
  <c r="H49"/>
  <c r="L49"/>
  <c r="F50"/>
  <c r="J50"/>
  <c r="N50"/>
  <c r="H51"/>
  <c r="L51"/>
  <c r="F52"/>
  <c r="J52"/>
  <c r="N52"/>
  <c r="H53"/>
  <c r="L53"/>
  <c r="F54"/>
  <c r="J54"/>
  <c r="N54"/>
  <c r="H55"/>
  <c r="L55"/>
  <c r="H43" i="652"/>
  <c r="L43"/>
  <c r="F44"/>
  <c r="J44"/>
  <c r="N44"/>
  <c r="H45"/>
  <c r="L45"/>
  <c r="F46"/>
  <c r="J46"/>
  <c r="N46"/>
  <c r="H47"/>
  <c r="L47"/>
  <c r="F48"/>
  <c r="J48"/>
  <c r="N48"/>
  <c r="H49"/>
  <c r="L49"/>
  <c r="F50"/>
  <c r="J50"/>
  <c r="N50"/>
  <c r="H51"/>
  <c r="L51"/>
  <c r="F52"/>
  <c r="J52"/>
  <c r="N52"/>
  <c r="H53"/>
  <c r="L53"/>
  <c r="F54"/>
  <c r="J54"/>
  <c r="N54"/>
  <c r="H55"/>
  <c r="L55"/>
  <c r="E65" i="649" l="1"/>
  <c r="G65"/>
  <c r="I65"/>
  <c r="K65"/>
  <c r="M65"/>
  <c r="F65"/>
  <c r="H65"/>
  <c r="J65"/>
  <c r="L65"/>
  <c r="L35" i="7" l="1"/>
  <c r="I31" i="564" l="1"/>
  <c r="I32"/>
  <c r="I33"/>
  <c r="I34"/>
  <c r="I35"/>
  <c r="I36"/>
  <c r="I37"/>
  <c r="I38"/>
  <c r="I39"/>
  <c r="I9"/>
  <c r="I10"/>
  <c r="I11"/>
  <c r="I12"/>
  <c r="I13"/>
  <c r="I14"/>
  <c r="I15"/>
  <c r="I16"/>
  <c r="I17"/>
  <c r="I18"/>
  <c r="I19"/>
  <c r="I20"/>
  <c r="I21"/>
  <c r="I22"/>
  <c r="I23"/>
  <c r="I24"/>
  <c r="I25"/>
  <c r="I26"/>
  <c r="I27"/>
  <c r="I28"/>
  <c r="I29"/>
  <c r="I30"/>
  <c r="E16" i="498"/>
  <c r="G16"/>
  <c r="H16"/>
  <c r="I16"/>
  <c r="J16"/>
  <c r="K16"/>
  <c r="L16"/>
  <c r="M16"/>
  <c r="N16"/>
  <c r="O16"/>
  <c r="P16"/>
  <c r="F16"/>
  <c r="E6" i="497" l="1"/>
  <c r="M6" l="1"/>
  <c r="Q65" l="1"/>
  <c r="Q72" l="1"/>
  <c r="P72"/>
  <c r="O72"/>
  <c r="N72"/>
  <c r="M72"/>
  <c r="L72"/>
  <c r="K72"/>
  <c r="J72"/>
  <c r="I72"/>
  <c r="H72"/>
  <c r="G72"/>
  <c r="F72"/>
  <c r="E72"/>
  <c r="Q71"/>
  <c r="P71"/>
  <c r="O71"/>
  <c r="N71"/>
  <c r="M71"/>
  <c r="L71"/>
  <c r="K71"/>
  <c r="J71"/>
  <c r="I71"/>
  <c r="H71"/>
  <c r="G71"/>
  <c r="F71"/>
  <c r="E71"/>
  <c r="Q70"/>
  <c r="P70"/>
  <c r="O70"/>
  <c r="N70"/>
  <c r="M70"/>
  <c r="L70"/>
  <c r="K70"/>
  <c r="J70"/>
  <c r="I70"/>
  <c r="H70"/>
  <c r="G70"/>
  <c r="F70"/>
  <c r="E70"/>
  <c r="Q69"/>
  <c r="P69"/>
  <c r="O69"/>
  <c r="N69"/>
  <c r="M69"/>
  <c r="L69"/>
  <c r="K69"/>
  <c r="J69"/>
  <c r="I69"/>
  <c r="H69"/>
  <c r="G69"/>
  <c r="F69"/>
  <c r="E69"/>
  <c r="Q68"/>
  <c r="P68"/>
  <c r="O68"/>
  <c r="N68"/>
  <c r="M68"/>
  <c r="L68"/>
  <c r="K68"/>
  <c r="J68"/>
  <c r="I68"/>
  <c r="H68"/>
  <c r="G68"/>
  <c r="F68"/>
  <c r="E68"/>
  <c r="Q67"/>
  <c r="P67"/>
  <c r="O67"/>
  <c r="N67"/>
  <c r="M67"/>
  <c r="L67"/>
  <c r="K67"/>
  <c r="J67"/>
  <c r="I67"/>
  <c r="H67"/>
  <c r="G67"/>
  <c r="F67"/>
  <c r="E67"/>
  <c r="F65" l="1"/>
  <c r="H65"/>
  <c r="J65"/>
  <c r="L65"/>
  <c r="N65"/>
  <c r="P65"/>
  <c r="E65"/>
  <c r="E66"/>
  <c r="G65"/>
  <c r="G66"/>
  <c r="I65"/>
  <c r="I66"/>
  <c r="K65"/>
  <c r="K66"/>
  <c r="M65"/>
  <c r="M66"/>
  <c r="O65"/>
  <c r="O66"/>
  <c r="Q66"/>
  <c r="P66" l="1"/>
  <c r="N66"/>
  <c r="L66"/>
  <c r="J66"/>
  <c r="H66"/>
  <c r="F66"/>
  <c r="I44" i="500" l="1"/>
  <c r="H44"/>
  <c r="G44"/>
  <c r="F44"/>
  <c r="E44"/>
  <c r="J44" l="1"/>
  <c r="E49" i="497"/>
  <c r="F49"/>
  <c r="G49"/>
  <c r="H49"/>
  <c r="I49"/>
  <c r="J49"/>
  <c r="K49"/>
  <c r="L49"/>
  <c r="M49"/>
  <c r="N49"/>
  <c r="O49"/>
  <c r="P49"/>
  <c r="K31" i="6" l="1"/>
  <c r="Q49" i="497" l="1"/>
  <c r="AN6" i="500" l="1"/>
  <c r="AD27" l="1"/>
  <c r="AM27" s="1"/>
  <c r="AD9"/>
  <c r="AM9" s="1"/>
  <c r="AD10"/>
  <c r="AM10" s="1"/>
  <c r="AD11"/>
  <c r="AM11" s="1"/>
  <c r="AD12"/>
  <c r="AM12" s="1"/>
  <c r="AD13"/>
  <c r="AM13" s="1"/>
  <c r="AD14"/>
  <c r="AM14" s="1"/>
  <c r="AD15"/>
  <c r="AM15" s="1"/>
  <c r="AD16"/>
  <c r="AM16" s="1"/>
  <c r="AD17"/>
  <c r="AM17" s="1"/>
  <c r="AD18"/>
  <c r="AM18" s="1"/>
  <c r="AD19"/>
  <c r="AM19" s="1"/>
  <c r="AD20"/>
  <c r="AM20" s="1"/>
  <c r="AD21"/>
  <c r="AM21" s="1"/>
  <c r="AD22"/>
  <c r="AM22" s="1"/>
  <c r="AD23"/>
  <c r="AM23" s="1"/>
  <c r="AD24"/>
  <c r="AM24" s="1"/>
  <c r="AD25"/>
  <c r="AM25" s="1"/>
  <c r="AD26"/>
  <c r="AM26" s="1"/>
  <c r="AD8"/>
  <c r="AM8" s="1"/>
  <c r="AE9" l="1"/>
  <c r="AE10"/>
  <c r="AE11"/>
  <c r="AE12"/>
  <c r="AE13"/>
  <c r="AE14"/>
  <c r="AE15"/>
  <c r="AE16"/>
  <c r="AE17"/>
  <c r="AE18"/>
  <c r="AE19"/>
  <c r="AE20"/>
  <c r="AE21"/>
  <c r="AE22"/>
  <c r="AE23"/>
  <c r="AE24"/>
  <c r="AE25"/>
  <c r="AE26"/>
  <c r="AE27"/>
  <c r="AE8"/>
  <c r="Q16" i="498"/>
  <c r="AF9" i="500" l="1"/>
  <c r="AF10"/>
  <c r="AF11"/>
  <c r="AF12"/>
  <c r="AF13"/>
  <c r="AF14"/>
  <c r="AF15"/>
  <c r="AF16"/>
  <c r="AF17"/>
  <c r="AF18"/>
  <c r="AF19"/>
  <c r="AF20"/>
  <c r="AF21"/>
  <c r="AF22"/>
  <c r="AF23"/>
  <c r="AF24"/>
  <c r="AF25"/>
  <c r="AF26"/>
  <c r="AF27"/>
  <c r="AF8"/>
  <c r="K44" l="1"/>
  <c r="K7"/>
  <c r="AH8" l="1"/>
  <c r="AO8" s="1"/>
  <c r="AH9"/>
  <c r="AO9" s="1"/>
  <c r="AH10"/>
  <c r="AO10" s="1"/>
  <c r="AH11"/>
  <c r="AO11" s="1"/>
  <c r="AH12"/>
  <c r="AO12" s="1"/>
  <c r="AH13"/>
  <c r="AO13" s="1"/>
  <c r="AH14"/>
  <c r="AO14" s="1"/>
  <c r="AH15"/>
  <c r="AO15" s="1"/>
  <c r="AH16"/>
  <c r="AO16" s="1"/>
  <c r="AH17"/>
  <c r="AO17" s="1"/>
  <c r="AH18"/>
  <c r="AO18" s="1"/>
  <c r="AH19"/>
  <c r="AO19" s="1"/>
  <c r="AH20"/>
  <c r="AO20" s="1"/>
  <c r="AH21"/>
  <c r="AO21" s="1"/>
  <c r="AH22"/>
  <c r="AO22" s="1"/>
  <c r="AH23"/>
  <c r="AO23" s="1"/>
  <c r="AH24"/>
  <c r="AO24" s="1"/>
  <c r="AH25"/>
  <c r="AO25" s="1"/>
  <c r="AH26"/>
  <c r="AO26" s="1"/>
  <c r="AH27"/>
  <c r="AO27" s="1"/>
  <c r="AG27" l="1"/>
  <c r="AN27" s="1"/>
  <c r="AG26"/>
  <c r="AN26" s="1"/>
  <c r="AG25"/>
  <c r="AN25" s="1"/>
  <c r="AG24"/>
  <c r="AN24" s="1"/>
  <c r="AG23"/>
  <c r="AN23" s="1"/>
  <c r="AG22"/>
  <c r="AN22" s="1"/>
  <c r="AG21"/>
  <c r="AN21" s="1"/>
  <c r="AG20"/>
  <c r="AN20" s="1"/>
  <c r="AG19"/>
  <c r="AN19" s="1"/>
  <c r="AG18"/>
  <c r="AN18" s="1"/>
  <c r="AG17"/>
  <c r="AN17" s="1"/>
  <c r="AG16"/>
  <c r="AN16" s="1"/>
  <c r="AG15"/>
  <c r="AN15" s="1"/>
  <c r="AG14"/>
  <c r="AN14" s="1"/>
  <c r="AG13"/>
  <c r="AN13" s="1"/>
  <c r="AG12"/>
  <c r="AN12" s="1"/>
  <c r="AG11"/>
  <c r="AN11" s="1"/>
  <c r="AG10"/>
  <c r="AN10" s="1"/>
  <c r="AG9"/>
  <c r="AN9" s="1"/>
  <c r="AG8"/>
  <c r="AN8" s="1"/>
  <c r="K6" l="1"/>
  <c r="K43"/>
  <c r="Q68" i="491" l="1"/>
  <c r="Q71"/>
  <c r="Q69"/>
  <c r="Q67"/>
  <c r="Q70"/>
</calcChain>
</file>

<file path=xl/sharedStrings.xml><?xml version="1.0" encoding="utf-8"?>
<sst xmlns="http://schemas.openxmlformats.org/spreadsheetml/2006/main" count="1578" uniqueCount="630">
  <si>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</si>
  <si>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</si>
  <si>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</si>
  <si>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</si>
  <si>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</si>
  <si>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</si>
  <si>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</si>
  <si>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</si>
  <si>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</si>
  <si>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</si>
  <si>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</si>
  <si>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</si>
  <si>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</si>
  <si>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</si>
  <si>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</si>
  <si>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</si>
  <si>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</si>
  <si>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</si>
  <si>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</si>
  <si>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</si>
  <si>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</si>
  <si>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</si>
  <si>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</si>
  <si>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</si>
  <si>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</si>
  <si>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</si>
  <si>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</si>
  <si>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</si>
  <si>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</si>
  <si>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</si>
  <si>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</si>
  <si>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</si>
  <si>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</si>
  <si>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</si>
  <si>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</si>
  <si>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</si>
  <si>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</si>
  <si>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</si>
  <si>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</si>
  <si>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</si>
  <si>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</si>
  <si>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</si>
  <si>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</si>
  <si>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</si>
  <si>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</si>
  <si>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</si>
  <si>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</si>
  <si>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</si>
  <si>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</si>
  <si>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</si>
  <si>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</si>
  <si>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</si>
  <si>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</si>
  <si>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</si>
  <si>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</si>
  <si>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</si>
  <si>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</si>
  <si>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</si>
  <si>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</si>
  <si>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</si>
  <si>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</si>
  <si>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</si>
  <si>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</si>
  <si>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</si>
  <si>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</si>
  <si>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</si>
  <si>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</si>
  <si>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</si>
  <si>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</si>
  <si>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</si>
  <si>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</si>
  <si>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</si>
  <si>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</si>
  <si>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</si>
  <si>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</si>
  <si>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</si>
  <si>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</si>
  <si>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</si>
  <si>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</si>
  <si>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</si>
  <si>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</si>
  <si>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</si>
  <si>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</si>
  <si>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</si>
  <si>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</si>
  <si>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</si>
  <si>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</si>
  <si>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</si>
  <si>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</si>
  <si>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</si>
  <si>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</si>
  <si>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</si>
  <si>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</si>
  <si>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</si>
  <si>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</si>
  <si>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</si>
  <si>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</si>
  <si>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</si>
  <si>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</si>
  <si>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</si>
  <si>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</si>
  <si>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</si>
  <si>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</si>
  <si>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</si>
  <si>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</si>
  <si>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 xml:space="preserve">                                                                                                                                                                                                                                                                                                                 </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</si>
  <si>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</si>
  <si>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</si>
  <si>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</si>
  <si>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</si>
  <si>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</si>
  <si>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</si>
  <si>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</si>
  <si>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</si>
  <si>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</si>
  <si>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</si>
  <si>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</si>
  <si>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L.</t>
    </r>
    <r>
      <rPr>
        <sz val="8"/>
        <color indexed="63"/>
        <rFont val="Arial"/>
        <family val="2"/>
      </rPr>
      <t xml:space="preserve"> Atividades imobiliárias</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</si>
  <si>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</si>
  <si>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</si>
  <si>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</si>
  <si>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</si>
  <si>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</si>
  <si>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</si>
  <si>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</si>
  <si>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</si>
  <si>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</si>
  <si>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</si>
  <si>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</si>
  <si>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</si>
  <si>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</si>
  <si>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</si>
  <si>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</si>
  <si>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</si>
  <si>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</si>
  <si>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</si>
  <si>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</si>
  <si>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pensionistas ativos</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</si>
  <si>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</si>
  <si>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</si>
  <si>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</si>
  <si>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</si>
  <si>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</si>
  <si>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</si>
  <si>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</si>
  <si>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</si>
  <si>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</si>
  <si>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</si>
  <si>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</si>
  <si>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</si>
  <si>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</si>
  <si>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</si>
  <si>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Indústria Transformadora</t>
  </si>
  <si>
    <r>
      <t xml:space="preserve">Construção </t>
    </r>
    <r>
      <rPr>
        <vertAlign val="superscript"/>
        <sz val="8"/>
        <color indexed="63"/>
        <rFont val="Arial"/>
        <family val="2"/>
      </rPr>
      <t>(2)</t>
    </r>
  </si>
  <si>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</si>
  <si>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</si>
  <si>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</si>
  <si>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</si>
  <si>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</si>
  <si>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</si>
  <si>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</si>
  <si>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</si>
  <si>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</si>
  <si>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</si>
  <si>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</si>
  <si>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</si>
  <si>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</si>
  <si>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</si>
  <si>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</si>
  <si>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</si>
  <si>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</si>
  <si>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</si>
  <si>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</si>
  <si>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</si>
  <si>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</si>
  <si>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</si>
  <si>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</si>
  <si>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</si>
  <si>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</si>
  <si>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</si>
  <si>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</si>
  <si>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</si>
  <si>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</si>
  <si>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</si>
  <si>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</si>
  <si>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</si>
  <si>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</si>
  <si>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</si>
  <si>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</si>
  <si>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</si>
  <si>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</si>
  <si>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</si>
  <si>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</si>
  <si>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</si>
  <si>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</si>
  <si>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</si>
  <si>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</si>
  <si>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</si>
  <si>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</si>
  <si>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</si>
  <si>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</si>
  <si>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</si>
  <si>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</si>
  <si>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</si>
  <si>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</si>
  <si>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</si>
  <si>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</si>
  <si>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</si>
  <si>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</si>
  <si>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</si>
  <si>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</si>
  <si>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</si>
  <si>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</si>
  <si>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</si>
  <si>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</si>
  <si>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</si>
  <si>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</si>
  <si>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</si>
  <si>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</si>
  <si>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</si>
  <si>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</si>
  <si>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</si>
  <si>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</si>
  <si>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</si>
  <si>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</si>
  <si>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</si>
  <si>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</si>
  <si>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</si>
  <si>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</si>
  <si>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</si>
  <si>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</si>
  <si>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</si>
  <si>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</si>
  <si>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</si>
  <si>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</si>
  <si>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</si>
  <si>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</si>
  <si>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</si>
  <si>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</si>
  <si>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</si>
  <si>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</si>
  <si>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</si>
  <si>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t>sre - saldo de respostas extremas.             mm3m - média móvel de 3 meses.             vh - variação homóloga.      n.d. - não disponível</t>
  </si>
  <si>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</si>
  <si>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</si>
  <si>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</si>
  <si>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</si>
  <si>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</si>
  <si>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</si>
  <si>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</si>
  <si>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Contrato coletivo (CCT)</t>
  </si>
  <si>
    <t>Acordo coletivo (ACT)</t>
  </si>
  <si>
    <t>Acordo de empresa (AE)</t>
  </si>
  <si>
    <t>Acordo de adesão (AA)</t>
  </si>
  <si>
    <t>Decisão de arbitragem voluntária (DA)</t>
  </si>
  <si>
    <t>Portaria de condições de trabalho (PCT)</t>
  </si>
  <si>
    <t>Portaria de extensão (PE)</t>
  </si>
  <si>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</si>
  <si>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</si>
  <si>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</si>
  <si>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</si>
  <si>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</si>
  <si>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</si>
  <si>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</si>
  <si>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</si>
  <si>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</si>
  <si>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Autor</t>
    </r>
    <r>
      <rPr>
        <sz val="8"/>
        <color indexed="63"/>
        <rFont val="Arial"/>
        <family val="2"/>
      </rPr>
      <t>: Gabinete de Estratégia e Estudos (GEE)</t>
    </r>
  </si>
  <si>
    <t>Rua da Prata nº. 8  - 3º andar</t>
  </si>
  <si>
    <t>1149-057 LISBOA</t>
  </si>
  <si>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</si>
  <si>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</si>
  <si>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</si>
  <si>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</si>
  <si>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</si>
  <si>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</si>
  <si>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</si>
  <si>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</si>
  <si>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</si>
  <si>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</si>
  <si>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</si>
  <si>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</si>
  <si>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</si>
  <si>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</si>
  <si>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</si>
  <si>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</si>
  <si>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</si>
  <si>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</si>
  <si>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</si>
  <si>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</si>
  <si>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</si>
  <si>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</si>
  <si>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</si>
  <si>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t>01/01/2010</t>
  </si>
  <si>
    <t>01/01/2009</t>
  </si>
  <si>
    <t>01/01/2008</t>
  </si>
  <si>
    <r>
      <t>data de entrada em vigor</t>
    </r>
    <r>
      <rPr>
        <b/>
        <sz val="8"/>
        <color indexed="63"/>
        <rFont val="Arial"/>
        <family val="2"/>
      </rPr>
      <t/>
    </r>
  </si>
  <si>
    <t>Dec.Lei 143/2010
de 31/12</t>
  </si>
  <si>
    <t>Dec.Lei 5/2010
de 15/01</t>
  </si>
  <si>
    <t>Dec.Lei 246/2008
de 18/12</t>
  </si>
  <si>
    <t>Dec.Lei 397/2007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</si>
  <si>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</si>
  <si>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</si>
  <si>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Internet:</t>
    </r>
    <r>
      <rPr>
        <sz val="8"/>
        <color indexed="63"/>
        <rFont val="Arial"/>
        <family val="2"/>
      </rPr>
      <t xml:space="preserve"> www.gee.min-economia.pt/</t>
    </r>
  </si>
  <si>
    <t xml:space="preserve">Tel. 21 792 13 72     Fax 21 115 50 50 </t>
  </si>
  <si>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</si>
  <si>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</si>
  <si>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</si>
  <si>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</si>
  <si>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</si>
  <si>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</si>
  <si>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remuneração de base média mensal, ganho médio mensal e trabalhadores abrangidos pela retribuição mínima mensal garantida</t>
    </r>
    <r>
      <rPr>
        <b/>
        <sz val="8"/>
        <rFont val="Arial"/>
        <family val="2"/>
      </rPr>
      <t xml:space="preserve"> (RMMG)</t>
    </r>
    <r>
      <rPr>
        <vertAlign val="superscript"/>
        <sz val="8"/>
        <rFont val="Arial"/>
        <family val="2"/>
      </rPr>
      <t>(1)</t>
    </r>
    <r>
      <rPr>
        <sz val="8"/>
        <rFont val="Arial"/>
        <family val="2"/>
      </rPr>
      <t xml:space="preserve"> </t>
    </r>
    <r>
      <rPr>
        <b/>
        <sz val="10"/>
        <rFont val="Arial"/>
        <family val="2"/>
      </rPr>
      <t xml:space="preserve">- atividade económica </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</si>
  <si>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</si>
  <si>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</si>
  <si>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</si>
  <si>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</si>
  <si>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</si>
  <si>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retribuição mínima mensal garantida (RMMG)</t>
    </r>
    <r>
      <rPr>
        <sz val="10"/>
        <rFont val="Arial"/>
        <family val="2"/>
      </rPr>
      <t xml:space="preserve"> </t>
    </r>
    <r>
      <rPr>
        <vertAlign val="superscript"/>
        <sz val="9"/>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</si>
  <si>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</si>
  <si>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</si>
  <si>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</si>
  <si>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</si>
  <si>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</si>
  <si>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</si>
  <si>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</si>
  <si>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</si>
  <si>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</si>
  <si>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</si>
  <si>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</si>
  <si>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prestações familiares</t>
    </r>
    <r>
      <rPr>
        <b/>
        <vertAlign val="superscript"/>
        <sz val="10"/>
        <rFont val="Arial"/>
        <family val="2"/>
      </rPr>
      <t xml:space="preserve"> (1)</t>
    </r>
  </si>
  <si>
    <r>
      <t>beneficiários com processamento de rendimento social de inserção (RSI)</t>
    </r>
    <r>
      <rPr>
        <b/>
        <vertAlign val="superscript"/>
        <sz val="10"/>
        <rFont val="Arial"/>
        <family val="2"/>
      </rPr>
      <t>(1)</t>
    </r>
  </si>
  <si>
    <t>Boletim Estatístico disponível em:</t>
  </si>
  <si>
    <t>http://www.gee.min-economia.pt/</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</si>
  <si>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</si>
  <si>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</si>
  <si>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</si>
  <si>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</si>
  <si>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</si>
  <si>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</si>
  <si>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</si>
  <si>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</si>
  <si>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</si>
  <si>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</si>
  <si>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</si>
  <si>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</si>
  <si>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</si>
  <si>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</si>
  <si>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Mais informação em:  http://www.gee.min-economia.pt</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</si>
  <si>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</si>
  <si>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</si>
  <si>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</si>
  <si>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</si>
  <si>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</si>
  <si>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</si>
  <si>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</si>
  <si>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</si>
  <si>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</si>
  <si>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</si>
  <si>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</si>
  <si>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</si>
  <si>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</si>
  <si>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</si>
  <si>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</si>
  <si>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t>Mais informação em:  http://www.gee.min-economia.pt/</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</si>
  <si>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</si>
  <si>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</si>
  <si>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</si>
  <si>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</si>
  <si>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</si>
  <si>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fonte: GEE/ME, Inquérito aos Ganhos.</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</si>
  <si>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</si>
  <si>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</si>
  <si>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</si>
  <si>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</si>
  <si>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</si>
  <si>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</si>
  <si>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</si>
  <si>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</si>
  <si>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</si>
  <si>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</si>
  <si>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</si>
  <si>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</si>
  <si>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</si>
  <si>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</si>
  <si>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</si>
  <si>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</si>
  <si>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</si>
  <si>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</si>
  <si>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</si>
  <si>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</si>
  <si>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</si>
  <si>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</si>
  <si>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 xml:space="preserve">MINISTÉRIO DA ECONOMIA </t>
  </si>
  <si>
    <r>
      <t>DGERT/MSESS</t>
    </r>
    <r>
      <rPr>
        <sz val="8"/>
        <color indexed="63"/>
        <rFont val="Arial"/>
        <family val="2"/>
      </rPr>
      <t xml:space="preserve"> - dados tratados pela Direcção-Geral de Emprego e das Relações de Trabalho.</t>
    </r>
  </si>
  <si>
    <r>
      <t>GEE/ME, Custo da Mão-de-Obra -</t>
    </r>
    <r>
      <rPr>
        <sz val="8"/>
        <color indexed="63"/>
        <rFont val="Arial"/>
        <family val="2"/>
      </rPr>
      <t xml:space="preserve">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</si>
  <si>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 xml:space="preserve">GEE/ME, Inquérito aos Ganhos - </t>
    </r>
    <r>
      <rPr>
        <sz val="8"/>
        <color indexed="63"/>
        <rFont val="Arial"/>
        <family val="2"/>
      </rPr>
      <t xml:space="preserve">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</si>
  <si>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 xml:space="preserve">GEE/ME, Inquérito aos Salários por Profissões na Construção - </t>
    </r>
    <r>
      <rPr>
        <sz val="8"/>
        <color indexed="63"/>
        <rFont val="Arial"/>
        <family val="2"/>
      </rPr>
      <t>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</si>
  <si>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 xml:space="preserve">GEE/ME, Quadros de Pessoal - </t>
    </r>
    <r>
      <rPr>
        <sz val="8"/>
        <color indexed="63"/>
        <rFont val="Arial"/>
        <family val="2"/>
      </rPr>
      <t xml:space="preserve">abrangem todas as entidades com trabalhadores por conta de outrem excetuando a Administração Pública, entidades que empregam trabalhadores rurais não permanentes e trabalhadores domésticos. </t>
    </r>
  </si>
  <si>
    <r>
      <t>IEFP/MSESS,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</si>
  <si>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IEFP/MSESS, Relatório Mensal de Execução Física e Financeira</t>
    </r>
    <r>
      <rPr>
        <sz val="8"/>
        <color indexed="63"/>
        <rFont val="Arial"/>
        <family val="2"/>
      </rPr>
      <t xml:space="preserve"> - disponibiliza os principais indicadores da execução acumulada (física e financeira), dos diversos Programas e Medidas de Emprego e Formação Profissional desenvolvidos pelo IEFP, I.P.</t>
    </r>
  </si>
  <si>
    <r>
      <t>IEFP/MSESS, Estatísticas Mensais</t>
    </r>
    <r>
      <rPr>
        <sz val="8"/>
        <color indexed="63"/>
        <rFont val="Arial"/>
        <family val="2"/>
      </rPr>
      <t xml:space="preserve"> - informação mensal do Mercado de Emprego.</t>
    </r>
  </si>
  <si>
    <r>
      <t xml:space="preserve">II/MSESS, Estatísticas da Segurança Social </t>
    </r>
    <r>
      <rPr>
        <sz val="8"/>
        <color indexed="63"/>
        <rFont val="Arial"/>
        <family val="2"/>
      </rPr>
      <t>- informação de dados estatísticos inerentes ao Sistema de Segurança Social nos seguintes temas: Invalidez, Velhice e Sobrevivência; Prestações Familiares; Rendimento Social de Inserção; Desemprego e Apoio ao Emprego e Doença.</t>
    </r>
  </si>
  <si>
    <t>fonte: GEE/ME, Inquérito aos Salários por Profissões na Construção.</t>
  </si>
  <si>
    <t>fonte: DGERT/MSESS, Variação média ponderada intertabelas.</t>
  </si>
  <si>
    <t>fonte:  II/MSESS, Estatísticas da Segurança Social.</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</si>
  <si>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</si>
  <si>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</si>
  <si>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</si>
  <si>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</si>
  <si>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</si>
  <si>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</si>
  <si>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</si>
  <si>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</si>
  <si>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</si>
  <si>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</si>
  <si>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</si>
  <si>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</si>
  <si>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</si>
  <si>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</si>
  <si>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</si>
  <si>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</si>
  <si>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</si>
  <si>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</si>
  <si>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(1) habitualmente designada por salário mínimo nacional.      </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</si>
  <si>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</si>
  <si>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</si>
  <si>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</si>
  <si>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</si>
  <si>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</si>
  <si>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</si>
  <si>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</si>
  <si>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dados@gee.min-economia.pt</t>
  </si>
  <si>
    <r>
      <t>e-mail:</t>
    </r>
    <r>
      <rPr>
        <sz val="8"/>
        <color indexed="63"/>
        <rFont val="Arial"/>
        <family val="2"/>
      </rPr>
      <t xml:space="preserve"> dados@gee.min-economia.pt</t>
    </r>
  </si>
  <si>
    <t xml:space="preserve">                 Informação em destaque - taxa desemprego UE 28</t>
  </si>
  <si>
    <t>taxa de desemprego na União Europeia</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</si>
  <si>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</si>
  <si>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</si>
  <si>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</si>
  <si>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</si>
  <si>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</si>
  <si>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</si>
  <si>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</si>
  <si>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</si>
  <si>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</si>
  <si>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r>
      <t xml:space="preserve">fonte:  GEE/ME, Quadros de Pessoal.               </t>
    </r>
    <r>
      <rPr>
        <b/>
        <sz val="7"/>
        <color theme="7"/>
        <rFont val="Arial"/>
        <family val="2"/>
      </rPr>
      <t xml:space="preserve"> </t>
    </r>
    <r>
      <rPr>
        <sz val="8"/>
        <color theme="7"/>
        <rFont val="Arial"/>
        <family val="2"/>
      </rPr>
      <t>Mais informação em:  http://www.gee.min-economia.pt</t>
    </r>
  </si>
  <si>
    <t>fonte: INE, Inquérito ao Emprego.</t>
  </si>
  <si>
    <t xml:space="preserve">  Lay-Off</t>
  </si>
  <si>
    <t>entidades empregadoras (estabelecimentos)  e beneficiários com prestações de lay-off</t>
  </si>
  <si>
    <t>lay-off</t>
  </si>
  <si>
    <t>Dec.Lei 144/2014
de 30/09</t>
  </si>
  <si>
    <t>1/10/2014</t>
  </si>
  <si>
    <t>n.d</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</si>
  <si>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</si>
  <si>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formação profissional nas empresas</t>
  </si>
  <si>
    <t>abril     
2014</t>
  </si>
  <si>
    <t>nota2: página actualizada em 5/1/2015.</t>
  </si>
  <si>
    <t>(1) a informação de caráter qualitativo tem por fonte os Inquéritos Qualitativos de Conjuntura às Empresas (Indústria Transformadora, Construção e Obras Públicas e Serviços) e aos Consumidores, do INE.     (2) vcs - valores corrigidos da sazonalidade.      (3) Continente.       nota2: página atualizada em 5/1/2015.</t>
  </si>
  <si>
    <t>estrutura empresarial - indicadores globais</t>
  </si>
  <si>
    <r>
      <t xml:space="preserve">trab. por conta de outrem </t>
    </r>
    <r>
      <rPr>
        <vertAlign val="superscript"/>
        <sz val="7"/>
        <color theme="3"/>
        <rFont val="Arial"/>
        <family val="2"/>
      </rPr>
      <t>(1)</t>
    </r>
  </si>
  <si>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</si>
  <si>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</si>
  <si>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</si>
  <si>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r>
      <t xml:space="preserve">pessoas ao serviço </t>
    </r>
    <r>
      <rPr>
        <vertAlign val="superscript"/>
        <sz val="7"/>
        <color theme="3"/>
        <rFont val="Arial"/>
        <family val="2"/>
      </rPr>
      <t>(1)</t>
    </r>
  </si>
  <si>
    <t>jan</t>
  </si>
  <si>
    <t>desemprego UE 28</t>
  </si>
  <si>
    <t xml:space="preserve">Regulamentação coletiva e preços     </t>
  </si>
  <si>
    <t>acidentes de trabalho  - indicadores globais</t>
  </si>
  <si>
    <t xml:space="preserve"> acidentes de trabalho</t>
  </si>
  <si>
    <t>dias de trabalho perdidos</t>
  </si>
  <si>
    <t>mortais</t>
  </si>
  <si>
    <t xml:space="preserve">média </t>
  </si>
  <si>
    <t>mediana</t>
  </si>
  <si>
    <t>médio</t>
  </si>
  <si>
    <t>mediano</t>
  </si>
  <si>
    <t>nota: Estónia e Hungria - fevereiro de 2015; Grécia e Reino Unido - janeiro de 2015.
: valor não disponível.</t>
  </si>
  <si>
    <r>
      <t xml:space="preserve">fonte:  IEFP/MSESS, Informação Mensal e Estatísticas Mensais.           </t>
    </r>
    <r>
      <rPr>
        <sz val="7"/>
        <color indexed="63"/>
        <rFont val="Arial"/>
        <family val="2"/>
      </rPr>
      <t>nota 2: dados de fevereiro e março 2015 por NUTII corrigidos em 12/05/2015.</t>
    </r>
  </si>
  <si>
    <r>
      <t>fonte:  IEFP/MSESS, Informação Mensal e Estatísticas Mensais.</t>
    </r>
    <r>
      <rPr>
        <sz val="7"/>
        <color indexed="63"/>
        <rFont val="Arial"/>
        <family val="2"/>
      </rPr>
      <t xml:space="preserve">  nota2: dados de fevereiro e março 2015, por NUTII e profissões, corrigidos em 12/05.</t>
    </r>
  </si>
  <si>
    <r>
      <t xml:space="preserve">2 </t>
    </r>
    <r>
      <rPr>
        <vertAlign val="superscript"/>
        <sz val="7"/>
        <color theme="1"/>
        <rFont val="Arial"/>
        <family val="2"/>
      </rPr>
      <t>(1)</t>
    </r>
  </si>
  <si>
    <r>
      <t xml:space="preserve">taxa de atividade (%) </t>
    </r>
    <r>
      <rPr>
        <vertAlign val="superscript"/>
        <sz val="8"/>
        <color theme="3"/>
        <rFont val="Arial"/>
        <family val="2"/>
      </rPr>
      <t>(1)</t>
    </r>
  </si>
  <si>
    <t>população total com  15 e mais anos - nível de instrução completo</t>
  </si>
  <si>
    <t xml:space="preserve"> Nenhum nível de instrução</t>
  </si>
  <si>
    <t xml:space="preserve"> Básico - 1.º ciclo</t>
  </si>
  <si>
    <t xml:space="preserve"> Básico - 2.º ciclo</t>
  </si>
  <si>
    <t xml:space="preserve"> Básico - 3.º ciclo</t>
  </si>
  <si>
    <t xml:space="preserve"> Secundário </t>
  </si>
  <si>
    <t xml:space="preserve"> Superior</t>
  </si>
  <si>
    <t xml:space="preserve">trabalhadores por conta de outrem (TCO) - nível de instrução completo </t>
  </si>
  <si>
    <t>trabalhadores por conta de outrem</t>
  </si>
  <si>
    <t xml:space="preserve"> Secundário</t>
  </si>
  <si>
    <t xml:space="preserve"> Superior </t>
  </si>
  <si>
    <r>
      <t xml:space="preserve">população desempregada - nível de instrução completo e duração do desemprego </t>
    </r>
    <r>
      <rPr>
        <vertAlign val="superscript"/>
        <sz val="8"/>
        <color theme="1"/>
        <rFont val="Arial"/>
        <family val="2"/>
      </rPr>
      <t>(1)</t>
    </r>
  </si>
  <si>
    <t xml:space="preserve">desemprego total </t>
  </si>
  <si>
    <t xml:space="preserve"> - de longa duração</t>
  </si>
  <si>
    <r>
      <t>remuneração mensal base</t>
    </r>
    <r>
      <rPr>
        <sz val="7"/>
        <color theme="3"/>
        <rFont val="Arial"/>
        <family val="2"/>
      </rPr>
      <t xml:space="preserve"> (euros)</t>
    </r>
    <r>
      <rPr>
        <vertAlign val="superscript"/>
        <sz val="7"/>
        <color theme="3"/>
        <rFont val="Arial"/>
        <family val="2"/>
      </rPr>
      <t>(1)(2)</t>
    </r>
  </si>
  <si>
    <r>
      <t>ganho mensal</t>
    </r>
    <r>
      <rPr>
        <sz val="7"/>
        <color theme="3"/>
        <rFont val="Arial"/>
        <family val="2"/>
      </rPr>
      <t xml:space="preserve"> (euros)</t>
    </r>
    <r>
      <rPr>
        <vertAlign val="superscript"/>
        <sz val="7"/>
        <color theme="3"/>
        <rFont val="Arial"/>
        <family val="2"/>
      </rPr>
      <t>(1)(2)</t>
    </r>
  </si>
  <si>
    <r>
      <t>trabalhadores por conta de outrem</t>
    </r>
    <r>
      <rPr>
        <b/>
        <sz val="9"/>
        <rFont val="Arial"/>
        <family val="2"/>
      </rPr>
      <t xml:space="preserve"> </t>
    </r>
    <r>
      <rPr>
        <vertAlign val="superscript"/>
        <sz val="9"/>
        <rFont val="Arial"/>
        <family val="2"/>
      </rPr>
      <t>(1)(2)</t>
    </r>
    <r>
      <rPr>
        <b/>
        <sz val="10"/>
        <rFont val="Arial"/>
        <family val="2"/>
      </rPr>
      <t xml:space="preserve"> - escalão de remuneração mensal base e ganho</t>
    </r>
  </si>
  <si>
    <r>
      <t xml:space="preserve">Escalão  de remuneração mensal </t>
    </r>
    <r>
      <rPr>
        <b/>
        <sz val="8"/>
        <color theme="7"/>
        <rFont val="Arial"/>
        <family val="2"/>
      </rPr>
      <t>ganho</t>
    </r>
  </si>
  <si>
    <r>
      <t xml:space="preserve">Selecione o ano:
</t>
    </r>
    <r>
      <rPr>
        <sz val="7"/>
        <color theme="0"/>
        <rFont val="Arial"/>
        <family val="2"/>
      </rPr>
      <t>(no ficheiro excel poderá selecionar outro ano)</t>
    </r>
  </si>
  <si>
    <t>&lt;= RMMG</t>
  </si>
  <si>
    <t>&gt;RMMG e &lt;= 599 euros</t>
  </si>
  <si>
    <t>600 a 
749 euros</t>
  </si>
  <si>
    <t>750 a 
999 euros</t>
  </si>
  <si>
    <t>1 000  a 
 1 499 euros</t>
  </si>
  <si>
    <t>1 500 a 
2 499 euros</t>
  </si>
  <si>
    <t>2 500 a
 3 749 euros</t>
  </si>
  <si>
    <t>3 750 e + euros</t>
  </si>
  <si>
    <r>
      <t>Escalão  de remuneração</t>
    </r>
    <r>
      <rPr>
        <b/>
        <sz val="8"/>
        <color theme="7"/>
        <rFont val="Arial"/>
        <family val="2"/>
      </rPr>
      <t xml:space="preserve"> mensal base</t>
    </r>
  </si>
  <si>
    <t>&lt; = RMMG</t>
  </si>
  <si>
    <t>600 a 749 euros</t>
  </si>
  <si>
    <t>750 a 999 euros</t>
  </si>
  <si>
    <t>1 000 a 1 499 euros</t>
  </si>
  <si>
    <t>1 500 a 2 499 euros</t>
  </si>
  <si>
    <t>2 500 a 3 749 euros</t>
  </si>
  <si>
    <t>% em relação ao total</t>
  </si>
  <si>
    <t>distribuição % em linha</t>
  </si>
  <si>
    <t>legenda:</t>
  </si>
  <si>
    <t>5 mais</t>
  </si>
  <si>
    <t>permanecem no mesmo escalão</t>
  </si>
  <si>
    <t>(1) nos estabelecimentos.      RMMG = retribuição mínima mensal garantida (salário mínimo).</t>
  </si>
  <si>
    <t>(2) dos trabalhadores por conta de outrem a tempo completo, que auferiram remuneração completa no período de referência (outubro).</t>
  </si>
  <si>
    <t>outubro 
2014</t>
  </si>
  <si>
    <t>fonte: GEE/ME, Segurança e Saúde no Trabalho (Relatório Único - Anexo D)</t>
  </si>
  <si>
    <r>
      <rPr>
        <b/>
        <sz val="7"/>
        <color indexed="63"/>
        <rFont val="Arial"/>
        <family val="2"/>
      </rPr>
      <t>nota:</t>
    </r>
    <r>
      <rPr>
        <sz val="7"/>
        <color indexed="63"/>
        <rFont val="Arial"/>
        <family val="2"/>
      </rPr>
      <t xml:space="preserve"> taxas revistas na sequência de aplicação de nova metodologia.</t>
    </r>
  </si>
  <si>
    <t>taxa de incidência dos acidentes de trabalho  - distrito do estabelecimento</t>
  </si>
  <si>
    <t>U. Org. internacionais e out. inst. ext-territoriais</t>
  </si>
  <si>
    <t>T. Famílias com empregados domésticos</t>
  </si>
  <si>
    <t>R. Ativ. artísticas, esp. ,desportivas  e recreativas</t>
  </si>
  <si>
    <t>Q. Atividades saúde humana e apoio social</t>
  </si>
  <si>
    <t>O. Adm. pública e defesa; segurança social obrig.</t>
  </si>
  <si>
    <t>N. Atividades admintrativas e serviços de apoio</t>
  </si>
  <si>
    <t>M. Ativid. consultoria, cient., técnica e similares</t>
  </si>
  <si>
    <t>J. Atividades de informação e de comunicação</t>
  </si>
  <si>
    <t>G. Comércio grosso e retalho, rep. v. automóveis</t>
  </si>
  <si>
    <t>E. Captação, trat., dist.; saneamento, despoluição</t>
  </si>
  <si>
    <t>D. Eletricidade, gás, vapor, água e ar frio</t>
  </si>
  <si>
    <t>A. Agricultura., prod. animal, caça, flor. e pesca</t>
  </si>
  <si>
    <t>taxa de incidência dos acidentes de trabalho  - actividade económica do estabelecimento</t>
  </si>
  <si>
    <t>acidentes de trabalho com dias de baixa</t>
  </si>
  <si>
    <t xml:space="preserve">  Acidentes de trabalho (Segurança e Saúde: Anexo D do Relatório Único)</t>
  </si>
  <si>
    <t>Em maio de 2015, a taxa de desemprego na Zona Euro manteve-se inalterada nos 11,1 %.</t>
  </si>
  <si>
    <t>Em Portugal a taxa de desemprego aumentou 0,4 p.p., relativamente ao mês anterior, para 13,2 %.</t>
  </si>
  <si>
    <t xml:space="preserve">Alemanha (4,7 %), Reino Unido (5,4 %) e Malta (5,6 %) apresentam as taxas de desemprego mais baixas; a Grécia (25,6 %) e a Espanha (22,5 %) são os estados membros com valores  mais elevados. </t>
  </si>
  <si>
    <t>A taxa de desemprego para o grupo etário &lt;25 anos apresenta o valor mais baixo na Alemanha (7,1 %), registando o valor mais elevado na Grécia (49,7 %). Em Portugal,   regista-se   o  valor  de 33,3 %.</t>
  </si>
  <si>
    <t>Fazendo uma análise por sexo, na Zona Euro,  verifica-se que a Espanha e a Grécia são os países com a maior diferença, entre a taxa de desemprego das mulheres e dos homens.</t>
  </si>
  <si>
    <t>Total</t>
  </si>
  <si>
    <t>&lt;= 485,00 euros</t>
  </si>
  <si>
    <t>485,01 a 599,99 euros</t>
  </si>
  <si>
    <t>600,00 a 749,99 euros</t>
  </si>
  <si>
    <t>750,00 a 999,99 euros</t>
  </si>
  <si>
    <t>1000,00 a 1499,99 euros</t>
  </si>
  <si>
    <t>1500,00 a 2499,99 euros</t>
  </si>
  <si>
    <t>2500,00 a 3749,99 euros</t>
  </si>
  <si>
    <t>3750,00 e mais euros</t>
  </si>
  <si>
    <t xml:space="preserve">formação profissional em empresas com 10 e + pessoas ao serviço </t>
  </si>
  <si>
    <t>trabalhadores</t>
  </si>
  <si>
    <t>trabalhadores em formação (face ao total anual) (%)</t>
  </si>
  <si>
    <t>média de horas de formação por trabalhador</t>
  </si>
  <si>
    <t>média de custos com formação por trabalhador (euros)</t>
  </si>
  <si>
    <t>01/02 - Agricultura, prod. animal, caça e act. dos serv. relac.; Silvic. e exp. florestal</t>
  </si>
  <si>
    <t>03 - Pesca e aquicultura</t>
  </si>
  <si>
    <t>10/11/12 - Ind. alimentares; Ind. bebidas; Ind. tabaco</t>
  </si>
  <si>
    <t>13/14/15 - Fab. têxteis; Ind. vest.; Ind. couro e prod. do couro</t>
  </si>
  <si>
    <t>16 - Ind. madeira e cort. exc.mob.; fab.cest. e espart.</t>
  </si>
  <si>
    <t>17/18 - Fab. pasta, de papel, cartão e seus art.; imp. e reprod. suportes gravados</t>
  </si>
  <si>
    <t>19/20 - Fab.coque,  prod. petrolíferos refinados e agl. de comb.; Fab. prod. quím. e fibras sint. ou art., exc. prod. farm.</t>
  </si>
  <si>
    <t>24/25 - Ind. metal. base; Fab. prod. met., exc. máq. e equip.</t>
  </si>
  <si>
    <t>26/27/28 - Fab. de equip. inf., equip. p. com. e prod. elet. e ópt.; Fab. de equip. elét; Fab. máq. e equip. n.e.</t>
  </si>
  <si>
    <t>29/30 - Fab. de veículos aut., reb., semi-reb. e comp. para veíc. aut.; Fab. de outro equip. de transp.</t>
  </si>
  <si>
    <t>31 - Fabricação de mobiliário e de colchões</t>
  </si>
  <si>
    <t>32 - Outras indústrias transformadoras</t>
  </si>
  <si>
    <t>33 - Reparação, manut. e instal. máq. e equip.</t>
  </si>
  <si>
    <t>D. Elet., gás, vapor, ág. quente/fria, ar frio</t>
  </si>
  <si>
    <t>41/42 - Promoção imobiliária (desenv. de proj. de edif.); const. de edif.; Engenharia civil</t>
  </si>
  <si>
    <t>43 - Atividades espec. de construção</t>
  </si>
  <si>
    <t>45 - Com., manut. e rep., de veíc. Aut. e mot.</t>
  </si>
  <si>
    <t>46 - Com por grosso, exc. de veíc. aut. e mot.</t>
  </si>
  <si>
    <t>47 - Com. a retalho, exc. de veíc. aut. e mot.</t>
  </si>
  <si>
    <t>49/50/51/52 - Transp. terrestres e transp. por óleo, ou gás.; Transp. por água; Transp. aéreos; Armaz. e ativ. aux. transp.</t>
  </si>
  <si>
    <t>53 - Actividades postais e de courier</t>
  </si>
  <si>
    <t>J. Ativ. de inform. e de comunicação</t>
  </si>
  <si>
    <t>58/59/60 - At. de edição; At. cinemat., de vídeo, de prod. de prog. de telev., de grav. de som e ed. mús.; at. de rádio e telev.</t>
  </si>
  <si>
    <t>61 - Telecomunicações</t>
  </si>
  <si>
    <t xml:space="preserve">62/63 - Consult. e prog. inf. e ativ. rel.; At. dos serv. inf. </t>
  </si>
  <si>
    <t>M. Ativ. consul., científ., técnicas e sim.</t>
  </si>
  <si>
    <t>N. Ativ. administ. e dos serv. de apoio</t>
  </si>
  <si>
    <t>86 - Ativ. de saúde humana</t>
  </si>
  <si>
    <t xml:space="preserve">87/88 - Ativ. apoio social com aloj.; Ativ. apoio soc. sem aloj. </t>
  </si>
  <si>
    <t>R. Ativ. artíst., espect., desp. e recreat.</t>
  </si>
  <si>
    <t>fonte: GEE/ME, Relatório Único - Balanço Social 2013</t>
  </si>
  <si>
    <t>2014</t>
  </si>
  <si>
    <t>2015</t>
  </si>
  <si>
    <t>52-Vendedores</t>
  </si>
  <si>
    <t>93-Trab.n/qual. i.ext.,const.,i.transf. e transp.</t>
  </si>
  <si>
    <t>91-Trabalhadores de limpeza</t>
  </si>
  <si>
    <t>71-Trab.qualif.constr. e sim., exc.electric.</t>
  </si>
  <si>
    <t>51-Trab. serviços pessoais</t>
  </si>
  <si>
    <t>81-Operad. instalações fixas e máquinas</t>
  </si>
  <si>
    <t>33-Técn. nív. inter., áreas fin., adm. e negóc.</t>
  </si>
  <si>
    <t xml:space="preserve">41-Emp. escrit., secret.e oper. proc. dados </t>
  </si>
  <si>
    <t>Serviços de alojamento</t>
  </si>
  <si>
    <t>Férias organizadas</t>
  </si>
  <si>
    <t>Combustíveis e lubrificantes para equipamento para transporte pessoal</t>
  </si>
  <si>
    <t>Combustíveis líquidos</t>
  </si>
  <si>
    <t>Transportes aéreos de passageiros</t>
  </si>
  <si>
    <t>Gás</t>
  </si>
  <si>
    <t>Serviços culturais</t>
  </si>
  <si>
    <t>Bens de uso doméstico não duradouros</t>
  </si>
  <si>
    <t>Bicicletas</t>
  </si>
  <si>
    <t>Outros produtos e material farmacêutico</t>
  </si>
  <si>
    <t xml:space="preserve">         … em maio 2015</t>
  </si>
  <si>
    <t>notas: (a) dados sujeitos a atualizações; situação da base de dados em 1/junho/2015</t>
  </si>
  <si>
    <t xml:space="preserve">notas: dados sujeitos a atualizações; </t>
  </si>
  <si>
    <t>notas: dados sujeitos a atualizações; situação da base de dados 1/junho/2015</t>
  </si>
  <si>
    <t>notas: dados sujeitos a atualizações; situação da base de dados em 1/junho/2015</t>
  </si>
  <si>
    <t>maio de 2015</t>
  </si>
  <si>
    <t>fonte:  Eurostat, dados extraídos em 30-06-2015.</t>
  </si>
  <si>
    <t>Redução de Horário de Trabalho</t>
  </si>
  <si>
    <t>Suspensão Temporária</t>
  </si>
  <si>
    <t>2005</t>
  </si>
  <si>
    <t>2006</t>
  </si>
  <si>
    <t>2007</t>
  </si>
  <si>
    <t>2008</t>
  </si>
  <si>
    <t>2009</t>
  </si>
  <si>
    <t>2010</t>
  </si>
  <si>
    <t>2011</t>
  </si>
  <si>
    <t>2012</t>
  </si>
  <si>
    <t>nota: A partir de 2005 apenas são contabilizados beneficiários com lançamento cujo o motivo tenha sido "Concessão Normal".</t>
  </si>
  <si>
    <t>1.º trimestre</t>
  </si>
  <si>
    <t>2.º trimestre</t>
  </si>
  <si>
    <t>3.º trimestre</t>
  </si>
  <si>
    <t>4.º trimestre</t>
  </si>
</sst>
</file>

<file path=xl/styles.xml><?xml version="1.0" encoding="utf-8"?>
<styleSheet xmlns="http://schemas.openxmlformats.org/spreadsheetml/2006/main">
  <numFmts count="19">
    <numFmt numFmtId="44" formatCode="_-* #,##0.00\ &quot;€&quot;_-;\-* #,##0.00\ &quot;€&quot;_-;_-* &quot;-&quot;??\ &quot;€&quot;_-;_-@_-"/>
    <numFmt numFmtId="43" formatCode="_-* #,##0.00\ _€_-;\-* #,##0.00\ _€_-;_-* &quot;-&quot;??\ _€_-;_-@_-"/>
    <numFmt numFmtId="164" formatCode="#\ ##0"/>
    <numFmt numFmtId="165" formatCode="0.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8" formatCode="#,##0;###0;\-"/>
    <numFmt numFmtId="179" formatCode="#,##0.0;###0.0;\-"/>
    <numFmt numFmtId="180" formatCode="#,##0.00_);&quot;(&quot;#,##0.00&quot;)&quot;;&quot;-&quot;_)"/>
    <numFmt numFmtId="181" formatCode="#,##0;#,##0;\-"/>
    <numFmt numFmtId="182" formatCode="#,##0.0;#,##0.0;\-"/>
  </numFmts>
  <fonts count="129">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vertAlign val="superscript"/>
      <sz val="9"/>
      <name val="Arial"/>
      <family val="2"/>
    </font>
    <font>
      <sz val="6"/>
      <color theme="3"/>
      <name val="Arial"/>
      <family val="2"/>
    </font>
    <font>
      <b/>
      <sz val="9"/>
      <color theme="1"/>
      <name val="Arial"/>
      <family val="2"/>
    </font>
    <font>
      <sz val="7"/>
      <color theme="0"/>
      <name val="Arial"/>
      <family val="2"/>
    </font>
    <font>
      <b/>
      <sz val="7"/>
      <color theme="7"/>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u/>
      <sz val="10"/>
      <color theme="5"/>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sz val="8"/>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vertAlign val="superscript"/>
      <sz val="7"/>
      <color theme="3"/>
      <name val="Arial"/>
      <family val="2"/>
    </font>
    <font>
      <vertAlign val="superscript"/>
      <sz val="7"/>
      <color theme="1"/>
      <name val="Arial"/>
      <family val="2"/>
    </font>
    <font>
      <vertAlign val="superscript"/>
      <sz val="8"/>
      <color theme="1"/>
      <name val="Arial"/>
      <family val="2"/>
    </font>
    <font>
      <b/>
      <sz val="8"/>
      <color theme="7"/>
      <name val="Arial"/>
      <family val="2"/>
    </font>
    <font>
      <sz val="10"/>
      <color theme="7"/>
      <name val="Arial"/>
      <family val="2"/>
    </font>
    <font>
      <b/>
      <sz val="9"/>
      <color theme="0"/>
      <name val="Arial"/>
      <family val="2"/>
    </font>
    <font>
      <b/>
      <sz val="9"/>
      <color theme="7"/>
      <name val="Arial"/>
      <family val="2"/>
    </font>
    <font>
      <b/>
      <sz val="9"/>
      <color indexed="20"/>
      <name val="Arial"/>
      <family val="2"/>
    </font>
    <font>
      <sz val="7"/>
      <color theme="7"/>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
      <patternFill patternType="solid">
        <fgColor theme="0" tint="-0.14999847407452621"/>
        <bgColor indexed="64"/>
      </patternFill>
    </fill>
  </fills>
  <borders count="79">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dashed">
        <color indexed="22"/>
      </left>
      <right/>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dashed">
        <color theme="0" tint="-0.24994659260841701"/>
      </left>
      <right/>
      <top/>
      <bottom style="thin">
        <color indexed="22"/>
      </bottom>
      <diagonal/>
    </border>
    <border>
      <left style="dashed">
        <color theme="0" tint="-0.24994659260841701"/>
      </left>
      <right/>
      <top style="thin">
        <color theme="0" tint="-0.24994659260841701"/>
      </top>
      <bottom style="thin">
        <color theme="0" tint="-0.24994659260841701"/>
      </bottom>
      <diagonal/>
    </border>
    <border>
      <left style="medium">
        <color theme="6"/>
      </left>
      <right/>
      <top/>
      <bottom/>
      <diagonal/>
    </border>
    <border>
      <left style="thin">
        <color theme="7"/>
      </left>
      <right/>
      <top style="thin">
        <color theme="0" tint="-0.24994659260841701"/>
      </top>
      <bottom style="thin">
        <color indexed="22"/>
      </bottom>
      <diagonal/>
    </border>
    <border>
      <left style="thin">
        <color theme="7"/>
      </left>
      <right style="thin">
        <color theme="7"/>
      </right>
      <top style="thin">
        <color theme="7"/>
      </top>
      <bottom/>
      <diagonal/>
    </border>
    <border>
      <left style="thin">
        <color theme="7"/>
      </left>
      <right style="thin">
        <color theme="7"/>
      </right>
      <top/>
      <bottom/>
      <diagonal/>
    </border>
    <border>
      <left style="thin">
        <color theme="7"/>
      </left>
      <right style="thin">
        <color theme="7"/>
      </right>
      <top/>
      <bottom style="thin">
        <color theme="7"/>
      </bottom>
      <diagonal/>
    </border>
    <border>
      <left style="dashed">
        <color indexed="22"/>
      </left>
      <right/>
      <top/>
      <bottom/>
      <diagonal/>
    </border>
    <border>
      <left style="dashed">
        <color theme="0" tint="-0.24994659260841701"/>
      </left>
      <right/>
      <top/>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s>
  <cellStyleXfs count="221">
    <xf numFmtId="0" fontId="0" fillId="0" borderId="0" applyProtection="0"/>
    <xf numFmtId="0" fontId="28"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0" borderId="1" applyNumberFormat="0" applyFill="0" applyAlignment="0" applyProtection="0"/>
    <xf numFmtId="0" fontId="4"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4" fillId="16" borderId="4" applyNumberFormat="0" applyAlignment="0" applyProtection="0"/>
    <xf numFmtId="0" fontId="4" fillId="0" borderId="5" applyNumberFormat="0" applyFill="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4" borderId="0" applyNumberFormat="0" applyBorder="0" applyAlignment="0" applyProtection="0"/>
    <xf numFmtId="0" fontId="4" fillId="7" borderId="4" applyNumberFormat="0" applyAlignment="0" applyProtection="0"/>
    <xf numFmtId="44" fontId="4" fillId="0" borderId="0" applyFont="0" applyFill="0" applyBorder="0" applyAlignment="0" applyProtection="0"/>
    <xf numFmtId="0" fontId="4" fillId="3" borderId="0" applyNumberFormat="0" applyBorder="0" applyAlignment="0" applyProtection="0"/>
    <xf numFmtId="0" fontId="4" fillId="21" borderId="0" applyNumberFormat="0" applyBorder="0" applyAlignment="0" applyProtection="0"/>
    <xf numFmtId="0" fontId="38" fillId="0" borderId="0"/>
    <xf numFmtId="0" fontId="28" fillId="0" borderId="0"/>
    <xf numFmtId="0" fontId="28" fillId="0" borderId="0" applyProtection="0"/>
    <xf numFmtId="0" fontId="4" fillId="0" borderId="0"/>
    <xf numFmtId="0" fontId="4" fillId="22" borderId="6" applyNumberFormat="0" applyFont="0" applyAlignment="0" applyProtection="0"/>
    <xf numFmtId="0" fontId="4" fillId="16" borderId="7" applyNumberFormat="0" applyAlignment="0" applyProtection="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8" applyNumberFormat="0" applyFill="0" applyAlignment="0" applyProtection="0"/>
    <xf numFmtId="0" fontId="4" fillId="23" borderId="9" applyNumberFormat="0" applyAlignment="0" applyProtection="0"/>
    <xf numFmtId="43" fontId="28"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1" fillId="0" borderId="0" applyFont="0" applyFill="0" applyBorder="0" applyAlignment="0" applyProtection="0"/>
    <xf numFmtId="0" fontId="4" fillId="0" borderId="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applyProtection="0"/>
    <xf numFmtId="0" fontId="4" fillId="0" borderId="0"/>
    <xf numFmtId="0" fontId="4" fillId="0" borderId="0"/>
    <xf numFmtId="0" fontId="4" fillId="0" borderId="0"/>
    <xf numFmtId="0" fontId="4" fillId="0" borderId="0"/>
    <xf numFmtId="0" fontId="71" fillId="0" borderId="0"/>
    <xf numFmtId="0" fontId="96" fillId="0" borderId="0" applyNumberFormat="0" applyFill="0" applyBorder="0" applyAlignment="0" applyProtection="0">
      <alignment vertical="top"/>
      <protection locked="0"/>
    </xf>
    <xf numFmtId="0" fontId="3" fillId="0" borderId="0"/>
    <xf numFmtId="0" fontId="4" fillId="0" borderId="0" applyProtection="0"/>
    <xf numFmtId="0" fontId="4" fillId="0" borderId="0"/>
    <xf numFmtId="0" fontId="4" fillId="0" borderId="0"/>
    <xf numFmtId="0" fontId="105" fillId="0" borderId="55" applyNumberFormat="0" applyBorder="0" applyProtection="0">
      <alignment horizontal="center"/>
    </xf>
    <xf numFmtId="0" fontId="106" fillId="0" borderId="0" applyFill="0" applyBorder="0" applyProtection="0"/>
    <xf numFmtId="0" fontId="105" fillId="42" borderId="56" applyNumberFormat="0" applyBorder="0" applyProtection="0">
      <alignment horizontal="center"/>
    </xf>
    <xf numFmtId="0" fontId="107" fillId="0" borderId="0" applyNumberFormat="0" applyFill="0" applyProtection="0"/>
    <xf numFmtId="0" fontId="105" fillId="0" borderId="0" applyNumberFormat="0" applyFill="0" applyBorder="0" applyProtection="0">
      <alignment horizontal="left"/>
    </xf>
    <xf numFmtId="0" fontId="4"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0" borderId="1" applyNumberFormat="0" applyFill="0" applyAlignment="0" applyProtection="0"/>
    <xf numFmtId="0" fontId="4"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4" fillId="16" borderId="4" applyNumberFormat="0" applyAlignment="0" applyProtection="0"/>
    <xf numFmtId="0" fontId="4" fillId="0" borderId="5" applyNumberFormat="0" applyFill="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4" borderId="0" applyNumberFormat="0" applyBorder="0" applyAlignment="0" applyProtection="0"/>
    <xf numFmtId="0" fontId="4" fillId="7" borderId="4" applyNumberFormat="0" applyAlignment="0" applyProtection="0"/>
    <xf numFmtId="0" fontId="4" fillId="3" borderId="0" applyNumberFormat="0" applyBorder="0" applyAlignment="0" applyProtection="0"/>
    <xf numFmtId="0" fontId="4" fillId="21" borderId="0" applyNumberFormat="0" applyBorder="0" applyAlignment="0" applyProtection="0"/>
    <xf numFmtId="0" fontId="4" fillId="22" borderId="6" applyNumberFormat="0" applyFont="0" applyAlignment="0" applyProtection="0"/>
    <xf numFmtId="0" fontId="4" fillId="16" borderId="7" applyNumberFormat="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8" applyNumberFormat="0" applyFill="0" applyAlignment="0" applyProtection="0"/>
    <xf numFmtId="0" fontId="4" fillId="23" borderId="9" applyNumberFormat="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2"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1631">
    <xf numFmtId="0" fontId="0" fillId="0" borderId="0" xfId="0"/>
    <xf numFmtId="0" fontId="0" fillId="0" borderId="0" xfId="0" applyBorder="1"/>
    <xf numFmtId="164" fontId="9" fillId="24" borderId="0" xfId="40" applyNumberFormat="1" applyFont="1" applyFill="1" applyBorder="1" applyAlignment="1">
      <alignment horizontal="center" wrapText="1"/>
    </xf>
    <xf numFmtId="0" fontId="8" fillId="24" borderId="0" xfId="40" quotePrefix="1" applyFont="1" applyFill="1" applyBorder="1" applyAlignment="1">
      <alignment horizontal="left"/>
    </xf>
    <xf numFmtId="0" fontId="0" fillId="25" borderId="0" xfId="0" applyFill="1"/>
    <xf numFmtId="0" fontId="7" fillId="25" borderId="0" xfId="0" applyFont="1" applyFill="1" applyBorder="1"/>
    <xf numFmtId="0" fontId="8" fillId="25" borderId="0" xfId="0" applyFont="1" applyFill="1" applyBorder="1" applyAlignment="1">
      <alignment horizontal="center"/>
    </xf>
    <xf numFmtId="0" fontId="0" fillId="25" borderId="0" xfId="0" applyFill="1" applyBorder="1"/>
    <xf numFmtId="0" fontId="9" fillId="25" borderId="0" xfId="0" applyFont="1" applyFill="1" applyBorder="1"/>
    <xf numFmtId="0" fontId="0" fillId="25" borderId="0" xfId="0" applyFill="1" applyAlignment="1">
      <alignment vertical="center"/>
    </xf>
    <xf numFmtId="0" fontId="0" fillId="0" borderId="0" xfId="0" applyAlignment="1">
      <alignment vertical="center"/>
    </xf>
    <xf numFmtId="0" fontId="12" fillId="25" borderId="0" xfId="0" applyFont="1" applyFill="1" applyBorder="1"/>
    <xf numFmtId="0" fontId="13" fillId="25" borderId="0" xfId="0" applyFont="1" applyFill="1" applyBorder="1"/>
    <xf numFmtId="0" fontId="13" fillId="25" borderId="0" xfId="0" applyFont="1" applyFill="1" applyBorder="1" applyAlignment="1">
      <alignment horizontal="center"/>
    </xf>
    <xf numFmtId="164" fontId="14" fillId="24" borderId="0" xfId="40" applyNumberFormat="1" applyFont="1" applyFill="1" applyBorder="1" applyAlignment="1">
      <alignment horizontal="center" wrapText="1"/>
    </xf>
    <xf numFmtId="0" fontId="13" fillId="24" borderId="0" xfId="40" applyFont="1" applyFill="1" applyBorder="1"/>
    <xf numFmtId="0" fontId="14" fillId="25" borderId="0" xfId="0" applyFont="1" applyFill="1" applyBorder="1"/>
    <xf numFmtId="0" fontId="0" fillId="25" borderId="0" xfId="0" applyFill="1" applyBorder="1" applyAlignment="1">
      <alignment vertical="center"/>
    </xf>
    <xf numFmtId="0" fontId="15" fillId="25" borderId="0" xfId="0" applyFont="1" applyFill="1" applyBorder="1"/>
    <xf numFmtId="0" fontId="11" fillId="25" borderId="0" xfId="0" applyFont="1" applyFill="1" applyBorder="1" applyAlignment="1">
      <alignment horizontal="left"/>
    </xf>
    <xf numFmtId="0" fontId="18" fillId="25" borderId="0" xfId="0" applyFont="1" applyFill="1" applyBorder="1" applyAlignment="1">
      <alignment horizontal="right"/>
    </xf>
    <xf numFmtId="164" fontId="20" fillId="25" borderId="0" xfId="0" applyNumberFormat="1" applyFont="1" applyFill="1" applyBorder="1" applyAlignment="1">
      <alignment horizontal="center"/>
    </xf>
    <xf numFmtId="164" fontId="14" fillId="25" borderId="0" xfId="40" applyNumberFormat="1" applyFont="1" applyFill="1" applyBorder="1" applyAlignment="1">
      <alignment horizontal="center" wrapText="1"/>
    </xf>
    <xf numFmtId="0" fontId="24" fillId="25" borderId="0" xfId="0" applyFont="1" applyFill="1" applyBorder="1" applyAlignment="1">
      <alignment horizontal="left"/>
    </xf>
    <xf numFmtId="0" fontId="18" fillId="25" borderId="0" xfId="0" applyFont="1" applyFill="1" applyBorder="1"/>
    <xf numFmtId="0" fontId="5" fillId="25" borderId="0" xfId="0" applyFont="1" applyFill="1" applyBorder="1"/>
    <xf numFmtId="0" fontId="19" fillId="25" borderId="0" xfId="0" applyFont="1" applyFill="1" applyBorder="1"/>
    <xf numFmtId="0" fontId="21"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5" fillId="25" borderId="0" xfId="0" applyFont="1" applyFill="1" applyAlignment="1">
      <alignment readingOrder="1"/>
    </xf>
    <xf numFmtId="0" fontId="5" fillId="25" borderId="0" xfId="0" applyFont="1" applyFill="1" applyBorder="1" applyAlignment="1">
      <alignment readingOrder="1"/>
    </xf>
    <xf numFmtId="0" fontId="5" fillId="25" borderId="0" xfId="0" applyFont="1" applyFill="1" applyAlignment="1">
      <alignment readingOrder="2"/>
    </xf>
    <xf numFmtId="0" fontId="5" fillId="0" borderId="0" xfId="0" applyFont="1" applyAlignment="1">
      <alignment readingOrder="2"/>
    </xf>
    <xf numFmtId="0" fontId="14" fillId="25" borderId="0" xfId="0" applyFont="1" applyFill="1" applyBorder="1" applyAlignment="1">
      <alignment horizontal="center" vertical="top" readingOrder="1"/>
    </xf>
    <xf numFmtId="0" fontId="14" fillId="25" borderId="0" xfId="0" applyFont="1" applyFill="1" applyBorder="1" applyAlignment="1">
      <alignment horizontal="right" readingOrder="1"/>
    </xf>
    <xf numFmtId="0" fontId="14" fillId="25" borderId="0" xfId="0" applyFont="1" applyFill="1" applyBorder="1" applyAlignment="1">
      <alignment horizontal="justify" vertical="top" readingOrder="1"/>
    </xf>
    <xf numFmtId="0" fontId="13" fillId="25" borderId="0" xfId="0" applyFont="1" applyFill="1" applyBorder="1" applyAlignment="1">
      <alignment readingOrder="1"/>
    </xf>
    <xf numFmtId="0" fontId="13" fillId="24" borderId="0" xfId="40" applyFont="1" applyFill="1" applyBorder="1" applyAlignment="1">
      <alignment readingOrder="1"/>
    </xf>
    <xf numFmtId="0" fontId="14" fillId="25" borderId="0" xfId="0" applyFont="1" applyFill="1" applyBorder="1" applyAlignment="1">
      <alignment readingOrder="1"/>
    </xf>
    <xf numFmtId="0" fontId="13" fillId="25" borderId="0" xfId="0" applyFont="1" applyFill="1" applyBorder="1" applyAlignment="1">
      <alignment horizontal="center" readingOrder="1"/>
    </xf>
    <xf numFmtId="164" fontId="14" fillId="24" borderId="0" xfId="40" applyNumberFormat="1" applyFont="1" applyFill="1" applyBorder="1" applyAlignment="1">
      <alignment horizontal="center" readingOrder="1"/>
    </xf>
    <xf numFmtId="0" fontId="31" fillId="25" borderId="0" xfId="0" applyFont="1" applyFill="1" applyBorder="1"/>
    <xf numFmtId="0" fontId="13" fillId="24" borderId="0" xfId="40" applyFont="1" applyFill="1" applyBorder="1" applyAlignment="1">
      <alignment horizontal="left" indent="1"/>
    </xf>
    <xf numFmtId="0" fontId="14" fillId="25" borderId="0" xfId="0" applyFont="1" applyFill="1" applyBorder="1" applyAlignment="1">
      <alignment horizontal="center" vertical="center" readingOrder="1"/>
    </xf>
    <xf numFmtId="0" fontId="14" fillId="25" borderId="0" xfId="0" applyFont="1" applyFill="1" applyBorder="1" applyAlignment="1">
      <alignment vertical="center" readingOrder="1"/>
    </xf>
    <xf numFmtId="0" fontId="14" fillId="25" borderId="0" xfId="0" applyFont="1" applyFill="1" applyBorder="1" applyAlignment="1">
      <alignment horizontal="right" vertical="center" readingOrder="1"/>
    </xf>
    <xf numFmtId="0" fontId="32" fillId="25" borderId="0" xfId="0" applyFont="1" applyFill="1"/>
    <xf numFmtId="0" fontId="32" fillId="25" borderId="0" xfId="0" applyFont="1" applyFill="1" applyBorder="1"/>
    <xf numFmtId="0" fontId="33" fillId="25" borderId="0" xfId="0" applyFont="1" applyFill="1" applyBorder="1" applyAlignment="1">
      <alignment horizontal="left"/>
    </xf>
    <xf numFmtId="0" fontId="32" fillId="0" borderId="0" xfId="0" applyFont="1"/>
    <xf numFmtId="3" fontId="35" fillId="25" borderId="0" xfId="0" applyNumberFormat="1" applyFont="1" applyFill="1" applyBorder="1" applyAlignment="1">
      <alignment horizontal="center"/>
    </xf>
    <xf numFmtId="0" fontId="27" fillId="24" borderId="0" xfId="40" applyFont="1" applyFill="1" applyBorder="1"/>
    <xf numFmtId="0" fontId="0" fillId="0" borderId="0" xfId="0" applyFill="1"/>
    <xf numFmtId="164" fontId="0" fillId="25" borderId="0" xfId="0" applyNumberFormat="1" applyFill="1" applyBorder="1"/>
    <xf numFmtId="0" fontId="35" fillId="25" borderId="0" xfId="0" applyFont="1" applyFill="1" applyBorder="1" applyAlignment="1">
      <alignment horizontal="left"/>
    </xf>
    <xf numFmtId="3" fontId="37" fillId="25" borderId="0" xfId="0" applyNumberFormat="1" applyFont="1" applyFill="1" applyBorder="1" applyAlignment="1">
      <alignment horizontal="center"/>
    </xf>
    <xf numFmtId="3" fontId="35" fillId="25" borderId="0" xfId="0" applyNumberFormat="1" applyFont="1" applyFill="1" applyBorder="1" applyAlignment="1">
      <alignment horizontal="right"/>
    </xf>
    <xf numFmtId="0" fontId="32" fillId="25" borderId="0" xfId="0" applyFont="1" applyFill="1" applyAlignment="1">
      <alignment vertical="center"/>
    </xf>
    <xf numFmtId="0" fontId="35" fillId="25" borderId="0" xfId="0" applyFont="1" applyFill="1" applyBorder="1" applyAlignment="1">
      <alignment horizontal="left" vertical="center"/>
    </xf>
    <xf numFmtId="0" fontId="33" fillId="25" borderId="0" xfId="0" applyFont="1" applyFill="1" applyBorder="1" applyAlignment="1">
      <alignment horizontal="left" vertical="center"/>
    </xf>
    <xf numFmtId="3" fontId="35" fillId="25" borderId="0" xfId="0" applyNumberFormat="1" applyFont="1" applyFill="1" applyBorder="1" applyAlignment="1">
      <alignment horizontal="right" vertical="center"/>
    </xf>
    <xf numFmtId="0" fontId="32" fillId="0" borderId="0" xfId="0" applyFont="1" applyAlignment="1">
      <alignment vertical="center"/>
    </xf>
    <xf numFmtId="3" fontId="14" fillId="25" borderId="0" xfId="0" applyNumberFormat="1" applyFont="1" applyFill="1" applyBorder="1" applyAlignment="1">
      <alignment horizontal="right"/>
    </xf>
    <xf numFmtId="0" fontId="34" fillId="25" borderId="0" xfId="0" applyFont="1" applyFill="1" applyBorder="1"/>
    <xf numFmtId="0" fontId="29" fillId="25" borderId="0" xfId="0" applyFont="1" applyFill="1"/>
    <xf numFmtId="0" fontId="29" fillId="25" borderId="0" xfId="0" applyFont="1" applyFill="1" applyBorder="1"/>
    <xf numFmtId="0" fontId="29" fillId="0" borderId="0" xfId="0" applyFont="1"/>
    <xf numFmtId="3" fontId="18" fillId="25" borderId="0" xfId="0" applyNumberFormat="1" applyFont="1" applyFill="1"/>
    <xf numFmtId="0" fontId="31" fillId="24" borderId="0" xfId="40" applyFont="1" applyFill="1" applyBorder="1" applyAlignment="1">
      <alignment horizontal="left" vertical="center" indent="1"/>
    </xf>
    <xf numFmtId="3" fontId="18" fillId="25" borderId="0" xfId="0" applyNumberFormat="1" applyFont="1" applyFill="1" applyBorder="1" applyAlignment="1">
      <alignment horizontal="right"/>
    </xf>
    <xf numFmtId="0" fontId="15" fillId="25" borderId="0" xfId="0" applyFont="1" applyFill="1" applyBorder="1" applyAlignment="1">
      <alignment vertical="center"/>
    </xf>
    <xf numFmtId="0" fontId="36" fillId="25" borderId="0" xfId="0" applyFont="1" applyFill="1" applyBorder="1" applyAlignment="1">
      <alignment horizontal="justify" vertical="center" readingOrder="1"/>
    </xf>
    <xf numFmtId="0" fontId="34" fillId="25" borderId="0" xfId="0" applyFont="1" applyFill="1" applyBorder="1" applyAlignment="1">
      <alignment vertical="center"/>
    </xf>
    <xf numFmtId="3" fontId="14" fillId="25" borderId="0" xfId="0" applyNumberFormat="1" applyFont="1" applyFill="1" applyBorder="1"/>
    <xf numFmtId="3" fontId="18" fillId="25" borderId="0" xfId="0" applyNumberFormat="1" applyFont="1" applyFill="1" applyBorder="1"/>
    <xf numFmtId="3" fontId="5" fillId="25" borderId="0" xfId="0" applyNumberFormat="1" applyFont="1" applyFill="1" applyBorder="1"/>
    <xf numFmtId="0" fontId="17" fillId="25" borderId="0" xfId="0" applyFont="1" applyFill="1" applyBorder="1" applyAlignment="1">
      <alignment vertical="center"/>
    </xf>
    <xf numFmtId="0" fontId="6" fillId="25" borderId="0" xfId="0" applyFont="1" applyFill="1" applyBorder="1" applyAlignment="1">
      <alignment vertical="center"/>
    </xf>
    <xf numFmtId="0" fontId="32" fillId="25" borderId="0" xfId="0" applyFont="1" applyFill="1" applyBorder="1" applyAlignment="1">
      <alignment vertical="center"/>
    </xf>
    <xf numFmtId="164" fontId="14" fillId="26" borderId="0" xfId="40" applyNumberFormat="1" applyFont="1" applyFill="1" applyBorder="1" applyAlignment="1">
      <alignment horizontal="center" wrapText="1"/>
    </xf>
    <xf numFmtId="1" fontId="13" fillId="24" borderId="0" xfId="40" applyNumberFormat="1" applyFont="1" applyFill="1" applyBorder="1" applyAlignment="1">
      <alignment horizontal="center" wrapText="1"/>
    </xf>
    <xf numFmtId="1" fontId="13" fillId="24" borderId="12" xfId="40" applyNumberFormat="1" applyFont="1" applyFill="1" applyBorder="1" applyAlignment="1">
      <alignment horizontal="center" wrapText="1"/>
    </xf>
    <xf numFmtId="0" fontId="31" fillId="24" borderId="0" xfId="40" applyFont="1" applyFill="1" applyBorder="1"/>
    <xf numFmtId="167" fontId="14" fillId="24" borderId="0" xfId="40" applyNumberFormat="1" applyFont="1" applyFill="1" applyBorder="1" applyAlignment="1">
      <alignment horizontal="center" wrapText="1"/>
    </xf>
    <xf numFmtId="164" fontId="18" fillId="27" borderId="0" xfId="40" applyNumberFormat="1" applyFont="1" applyFill="1" applyBorder="1" applyAlignment="1">
      <alignment horizontal="center" wrapText="1"/>
    </xf>
    <xf numFmtId="3" fontId="13" fillId="27" borderId="0" xfId="40" applyNumberFormat="1" applyFont="1" applyFill="1" applyBorder="1" applyAlignment="1">
      <alignment horizontal="right" wrapText="1"/>
    </xf>
    <xf numFmtId="3" fontId="14" fillId="27" borderId="0" xfId="40" applyNumberFormat="1" applyFont="1" applyFill="1" applyBorder="1" applyAlignment="1">
      <alignment horizontal="right" wrapText="1"/>
    </xf>
    <xf numFmtId="3" fontId="13" fillId="24" borderId="0" xfId="40" applyNumberFormat="1" applyFont="1" applyFill="1" applyBorder="1" applyAlignment="1">
      <alignment horizontal="right" wrapText="1"/>
    </xf>
    <xf numFmtId="0" fontId="31" fillId="24" borderId="0" xfId="40" applyFont="1" applyFill="1" applyBorder="1" applyAlignment="1">
      <alignment wrapText="1"/>
    </xf>
    <xf numFmtId="0" fontId="18" fillId="24" borderId="0" xfId="40" applyFont="1" applyFill="1" applyBorder="1"/>
    <xf numFmtId="0" fontId="13" fillId="24" borderId="0" xfId="40" applyFont="1" applyFill="1" applyBorder="1" applyAlignment="1">
      <alignment horizontal="left" vertical="center" indent="1"/>
    </xf>
    <xf numFmtId="3" fontId="14" fillId="26" borderId="0" xfId="40" applyNumberFormat="1" applyFont="1" applyFill="1" applyBorder="1" applyAlignment="1">
      <alignment horizontal="right" wrapText="1"/>
    </xf>
    <xf numFmtId="0" fontId="18" fillId="27" borderId="0" xfId="40" applyFont="1" applyFill="1" applyBorder="1"/>
    <xf numFmtId="0" fontId="44" fillId="24" borderId="0" xfId="40" applyFont="1" applyFill="1" applyBorder="1" applyAlignment="1">
      <alignment wrapText="1"/>
    </xf>
    <xf numFmtId="0" fontId="58" fillId="25" borderId="0" xfId="0" applyFont="1" applyFill="1"/>
    <xf numFmtId="0" fontId="0" fillId="0" borderId="0" xfId="0"/>
    <xf numFmtId="0" fontId="14" fillId="24" borderId="0" xfId="40" applyFont="1" applyFill="1" applyBorder="1" applyAlignment="1">
      <alignment horizontal="left"/>
    </xf>
    <xf numFmtId="0" fontId="18" fillId="24" borderId="0" xfId="40" applyFont="1" applyFill="1" applyBorder="1" applyAlignment="1">
      <alignment horizontal="left" indent="1"/>
    </xf>
    <xf numFmtId="0" fontId="13"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2" fillId="25" borderId="0" xfId="51" applyFont="1" applyFill="1" applyBorder="1"/>
    <xf numFmtId="49" fontId="13" fillId="25" borderId="12" xfId="51" applyNumberFormat="1" applyFont="1" applyFill="1" applyBorder="1" applyAlignment="1">
      <alignment horizontal="center" vertical="center" wrapText="1"/>
    </xf>
    <xf numFmtId="49" fontId="0" fillId="25" borderId="0" xfId="51" applyNumberFormat="1" applyFont="1" applyFill="1"/>
    <xf numFmtId="0" fontId="13" fillId="24" borderId="0" xfId="61" applyFont="1" applyFill="1" applyBorder="1" applyAlignment="1">
      <alignment horizontal="left" indent="1"/>
    </xf>
    <xf numFmtId="0" fontId="15" fillId="26" borderId="0" xfId="51" applyFont="1" applyFill="1"/>
    <xf numFmtId="0" fontId="14" fillId="24" borderId="0" xfId="61" applyFont="1" applyFill="1" applyBorder="1" applyAlignment="1">
      <alignment horizontal="left" indent="1"/>
    </xf>
    <xf numFmtId="4" fontId="14" fillId="27" borderId="0" xfId="61" applyNumberFormat="1" applyFont="1" applyFill="1" applyBorder="1" applyAlignment="1">
      <alignment horizontal="right" wrapText="1" indent="4"/>
    </xf>
    <xf numFmtId="0" fontId="15" fillId="0" borderId="0" xfId="51" applyFont="1"/>
    <xf numFmtId="0" fontId="26" fillId="26" borderId="0" xfId="51" applyFont="1" applyFill="1"/>
    <xf numFmtId="0" fontId="26" fillId="0" borderId="0" xfId="51" applyFont="1"/>
    <xf numFmtId="0" fontId="45" fillId="26" borderId="0" xfId="51" applyFont="1" applyFill="1" applyAlignment="1">
      <alignment horizontal="center"/>
    </xf>
    <xf numFmtId="0" fontId="45" fillId="0" borderId="0" xfId="51" applyFont="1" applyAlignment="1">
      <alignment horizontal="center"/>
    </xf>
    <xf numFmtId="0" fontId="4" fillId="26" borderId="0" xfId="51" applyFont="1" applyFill="1"/>
    <xf numFmtId="0" fontId="4" fillId="0" borderId="0" xfId="51" applyFont="1"/>
    <xf numFmtId="0" fontId="43" fillId="26" borderId="0" xfId="51" applyFont="1" applyFill="1"/>
    <xf numFmtId="0" fontId="43" fillId="0" borderId="0" xfId="51" applyFont="1"/>
    <xf numFmtId="0" fontId="66" fillId="26" borderId="0" xfId="51" applyFont="1" applyFill="1"/>
    <xf numFmtId="0" fontId="66" fillId="0" borderId="0" xfId="51" applyFont="1"/>
    <xf numFmtId="0" fontId="58" fillId="26" borderId="0" xfId="51" applyFont="1" applyFill="1"/>
    <xf numFmtId="0" fontId="58" fillId="25" borderId="0" xfId="51" applyFont="1" applyFill="1"/>
    <xf numFmtId="0" fontId="58" fillId="0" borderId="0" xfId="51" applyFont="1"/>
    <xf numFmtId="0" fontId="4" fillId="24" borderId="0" xfId="61" applyFont="1" applyFill="1" applyBorder="1" applyAlignment="1">
      <alignment horizontal="left" indent="1"/>
    </xf>
    <xf numFmtId="0" fontId="18" fillId="24" borderId="0" xfId="61" applyFont="1" applyFill="1" applyBorder="1" applyAlignment="1">
      <alignment horizontal="left" indent="1"/>
    </xf>
    <xf numFmtId="1" fontId="18" fillId="24" borderId="0" xfId="61" applyNumberFormat="1" applyFont="1" applyFill="1" applyBorder="1" applyAlignment="1">
      <alignment horizontal="center" wrapText="1"/>
    </xf>
    <xf numFmtId="165" fontId="18" fillId="24" borderId="0" xfId="61" applyNumberFormat="1" applyFont="1" applyFill="1" applyBorder="1" applyAlignment="1">
      <alignment horizontal="center" wrapText="1"/>
    </xf>
    <xf numFmtId="0" fontId="11" fillId="25" borderId="0" xfId="51" applyFont="1" applyFill="1"/>
    <xf numFmtId="0" fontId="11" fillId="0" borderId="0" xfId="51" applyFont="1"/>
    <xf numFmtId="0" fontId="36" fillId="24" borderId="0" xfId="61" applyFont="1" applyFill="1" applyBorder="1"/>
    <xf numFmtId="0" fontId="13" fillId="24" borderId="0" xfId="61" applyFont="1" applyFill="1" applyBorder="1"/>
    <xf numFmtId="0" fontId="4" fillId="25" borderId="0" xfId="62" applyFill="1"/>
    <xf numFmtId="0" fontId="4" fillId="0" borderId="0" xfId="62"/>
    <xf numFmtId="0" fontId="4" fillId="25" borderId="0" xfId="62" applyFill="1" applyBorder="1"/>
    <xf numFmtId="0" fontId="15" fillId="25" borderId="0" xfId="62" applyFont="1" applyFill="1" applyBorder="1"/>
    <xf numFmtId="0" fontId="4" fillId="25" borderId="0" xfId="62" applyFill="1" applyAlignment="1">
      <alignment vertical="center"/>
    </xf>
    <xf numFmtId="0" fontId="4" fillId="25" borderId="0" xfId="62" applyFill="1" applyBorder="1" applyAlignment="1">
      <alignment vertical="center"/>
    </xf>
    <xf numFmtId="0" fontId="4" fillId="0" borderId="0" xfId="62" applyAlignment="1">
      <alignment vertical="center"/>
    </xf>
    <xf numFmtId="0" fontId="14" fillId="25" borderId="0" xfId="62" applyFont="1" applyFill="1" applyBorder="1" applyAlignment="1">
      <alignment vertical="center"/>
    </xf>
    <xf numFmtId="0" fontId="12" fillId="25" borderId="0" xfId="62" applyFont="1" applyFill="1" applyBorder="1"/>
    <xf numFmtId="0" fontId="7" fillId="25" borderId="0" xfId="62" applyFont="1" applyFill="1" applyBorder="1"/>
    <xf numFmtId="0" fontId="14" fillId="25" borderId="0" xfId="62" applyFont="1" applyFill="1" applyBorder="1"/>
    <xf numFmtId="0" fontId="15" fillId="25" borderId="0" xfId="62" applyFont="1" applyFill="1"/>
    <xf numFmtId="0" fontId="15" fillId="0" borderId="0" xfId="62" applyFont="1"/>
    <xf numFmtId="167" fontId="14" fillId="25" borderId="0" xfId="62" applyNumberFormat="1" applyFont="1" applyFill="1" applyBorder="1" applyAlignment="1">
      <alignment horizontal="center"/>
    </xf>
    <xf numFmtId="167" fontId="14" fillId="25" borderId="0" xfId="62" applyNumberFormat="1" applyFont="1" applyFill="1" applyBorder="1" applyAlignment="1">
      <alignment horizontal="right" indent="2"/>
    </xf>
    <xf numFmtId="0" fontId="42" fillId="25" borderId="0" xfId="62" applyFont="1" applyFill="1" applyBorder="1" applyAlignment="1">
      <alignment horizontal="left" vertical="center"/>
    </xf>
    <xf numFmtId="0" fontId="5" fillId="25" borderId="0" xfId="62" applyFont="1" applyFill="1" applyBorder="1"/>
    <xf numFmtId="164" fontId="18" fillId="25" borderId="0" xfId="40" applyNumberFormat="1" applyFont="1" applyFill="1" applyBorder="1" applyAlignment="1">
      <alignment horizontal="right" wrapText="1"/>
    </xf>
    <xf numFmtId="3" fontId="18" fillId="25" borderId="0" xfId="40" applyNumberFormat="1" applyFont="1" applyFill="1" applyBorder="1" applyAlignment="1">
      <alignment horizontal="right" wrapText="1"/>
    </xf>
    <xf numFmtId="167" fontId="54" fillId="24" borderId="0" xfId="40" applyNumberFormat="1" applyFont="1" applyFill="1" applyBorder="1" applyAlignment="1">
      <alignment horizontal="center" wrapText="1"/>
    </xf>
    <xf numFmtId="164" fontId="13" fillId="24" borderId="0" xfId="40" applyNumberFormat="1" applyFont="1" applyFill="1" applyBorder="1" applyAlignment="1">
      <alignment horizontal="right" wrapText="1" indent="2"/>
    </xf>
    <xf numFmtId="0" fontId="18" fillId="24" borderId="0" xfId="40" applyFont="1" applyFill="1" applyBorder="1" applyAlignment="1">
      <alignment vertical="top" wrapText="1"/>
    </xf>
    <xf numFmtId="0" fontId="47" fillId="25" borderId="0" xfId="62" applyFont="1" applyFill="1"/>
    <xf numFmtId="0" fontId="47" fillId="25" borderId="0" xfId="62" applyFont="1" applyFill="1" applyBorder="1"/>
    <xf numFmtId="0" fontId="47" fillId="0" borderId="0" xfId="62" applyFont="1"/>
    <xf numFmtId="0" fontId="4" fillId="25" borderId="0" xfId="62" applyFill="1" applyBorder="1" applyAlignment="1"/>
    <xf numFmtId="164" fontId="18" fillId="26" borderId="0" xfId="40" applyNumberFormat="1" applyFont="1" applyFill="1" applyBorder="1" applyAlignment="1">
      <alignment horizontal="right" wrapText="1"/>
    </xf>
    <xf numFmtId="0" fontId="58" fillId="25" borderId="0" xfId="62" applyFont="1" applyFill="1"/>
    <xf numFmtId="0" fontId="58" fillId="25" borderId="0" xfId="62" applyFont="1" applyFill="1" applyBorder="1" applyAlignment="1">
      <alignment vertical="center"/>
    </xf>
    <xf numFmtId="3" fontId="13" fillId="25" borderId="0" xfId="62" applyNumberFormat="1" applyFont="1" applyFill="1" applyBorder="1" applyAlignment="1">
      <alignment horizontal="right" indent="2"/>
    </xf>
    <xf numFmtId="3" fontId="14" fillId="25" borderId="0" xfId="62" applyNumberFormat="1" applyFont="1" applyFill="1" applyBorder="1" applyAlignment="1">
      <alignment horizontal="right" indent="2"/>
    </xf>
    <xf numFmtId="0" fontId="58" fillId="0" borderId="0" xfId="62" applyFont="1" applyAlignment="1"/>
    <xf numFmtId="0" fontId="58" fillId="25" borderId="0" xfId="62" applyFont="1" applyFill="1" applyAlignment="1"/>
    <xf numFmtId="0" fontId="58" fillId="25" borderId="0" xfId="62" applyFont="1" applyFill="1" applyBorder="1" applyAlignment="1"/>
    <xf numFmtId="3" fontId="20" fillId="25" borderId="0" xfId="62" applyNumberFormat="1" applyFont="1" applyFill="1" applyBorder="1" applyAlignment="1">
      <alignment horizontal="right"/>
    </xf>
    <xf numFmtId="0" fontId="58" fillId="0" borderId="0" xfId="62" applyFont="1"/>
    <xf numFmtId="0" fontId="58" fillId="25" borderId="0" xfId="62" applyFont="1" applyFill="1" applyBorder="1"/>
    <xf numFmtId="0" fontId="14" fillId="25" borderId="0" xfId="0" applyNumberFormat="1" applyFont="1" applyFill="1" applyBorder="1" applyAlignment="1"/>
    <xf numFmtId="0" fontId="14" fillId="25" borderId="0" xfId="62" applyFont="1" applyFill="1" applyBorder="1" applyAlignment="1">
      <alignment horizontal="right"/>
    </xf>
    <xf numFmtId="0" fontId="11" fillId="25" borderId="0" xfId="63" applyFont="1" applyFill="1" applyBorder="1" applyAlignment="1">
      <alignment horizontal="left"/>
    </xf>
    <xf numFmtId="0" fontId="13" fillId="24" borderId="0" xfId="40" applyFont="1" applyFill="1" applyBorder="1"/>
    <xf numFmtId="0" fontId="4" fillId="25" borderId="0" xfId="63" applyFill="1" applyAlignment="1"/>
    <xf numFmtId="0" fontId="4" fillId="0" borderId="0" xfId="63" applyAlignment="1"/>
    <xf numFmtId="0" fontId="4" fillId="25" borderId="0" xfId="63" applyFill="1" applyBorder="1" applyAlignment="1"/>
    <xf numFmtId="0" fontId="4" fillId="25" borderId="0" xfId="63" applyFill="1" applyBorder="1"/>
    <xf numFmtId="3" fontId="18" fillId="26" borderId="0" xfId="40" applyNumberFormat="1" applyFont="1" applyFill="1" applyBorder="1" applyAlignment="1">
      <alignment horizontal="right" wrapText="1"/>
    </xf>
    <xf numFmtId="167" fontId="18" fillId="26" borderId="0" xfId="40" applyNumberFormat="1" applyFont="1" applyFill="1" applyBorder="1" applyAlignment="1">
      <alignment horizontal="right" wrapText="1"/>
    </xf>
    <xf numFmtId="167" fontId="14" fillId="24" borderId="0" xfId="40" applyNumberFormat="1" applyFont="1" applyFill="1" applyBorder="1" applyAlignment="1">
      <alignment horizontal="right" wrapText="1" indent="1"/>
    </xf>
    <xf numFmtId="0" fontId="14" fillId="25" borderId="0" xfId="0" applyFont="1" applyFill="1" applyBorder="1" applyAlignment="1"/>
    <xf numFmtId="0" fontId="11" fillId="25" borderId="0" xfId="62" applyFont="1" applyFill="1" applyBorder="1" applyAlignment="1">
      <alignment horizontal="right"/>
    </xf>
    <xf numFmtId="164" fontId="53" fillId="27" borderId="0" xfId="40" applyNumberFormat="1" applyFont="1" applyFill="1" applyBorder="1" applyAlignment="1">
      <alignment horizontal="center" wrapText="1"/>
    </xf>
    <xf numFmtId="165" fontId="48" fillId="26" borderId="0" xfId="40" applyNumberFormat="1" applyFont="1" applyFill="1" applyBorder="1" applyAlignment="1">
      <alignment horizontal="center" wrapText="1"/>
    </xf>
    <xf numFmtId="165" fontId="14" fillId="26" borderId="0" xfId="40" applyNumberFormat="1" applyFont="1" applyFill="1" applyBorder="1" applyAlignment="1">
      <alignment horizontal="center" wrapText="1"/>
    </xf>
    <xf numFmtId="165" fontId="14" fillId="27" borderId="0" xfId="40" applyNumberFormat="1" applyFont="1" applyFill="1" applyBorder="1" applyAlignment="1">
      <alignment horizontal="center" wrapText="1"/>
    </xf>
    <xf numFmtId="1" fontId="14" fillId="25" borderId="0" xfId="62" applyNumberFormat="1" applyFont="1" applyFill="1" applyBorder="1" applyAlignment="1">
      <alignment horizontal="center"/>
    </xf>
    <xf numFmtId="0" fontId="18" fillId="24" borderId="0" xfId="40" applyFont="1" applyFill="1" applyBorder="1" applyAlignment="1">
      <alignment vertical="center"/>
    </xf>
    <xf numFmtId="0" fontId="31" fillId="25" borderId="0" xfId="62" applyFont="1" applyFill="1" applyBorder="1" applyAlignment="1">
      <alignment vertical="center"/>
    </xf>
    <xf numFmtId="0" fontId="55" fillId="25" borderId="0" xfId="62" applyFont="1" applyFill="1" applyBorder="1"/>
    <xf numFmtId="0" fontId="13" fillId="24" borderId="0" xfId="40" applyFont="1" applyFill="1" applyBorder="1" applyAlignment="1"/>
    <xf numFmtId="3" fontId="54" fillId="25" borderId="0" xfId="62" applyNumberFormat="1" applyFont="1" applyFill="1" applyBorder="1" applyAlignment="1">
      <alignment horizontal="right"/>
    </xf>
    <xf numFmtId="0" fontId="51" fillId="25" borderId="0" xfId="62" applyFont="1" applyFill="1" applyBorder="1"/>
    <xf numFmtId="0" fontId="55" fillId="25" borderId="0" xfId="62" applyFont="1" applyFill="1" applyBorder="1" applyAlignment="1">
      <alignment vertical="center"/>
    </xf>
    <xf numFmtId="0" fontId="13" fillId="24" borderId="0" xfId="40" applyFont="1" applyFill="1" applyBorder="1" applyAlignment="1">
      <alignment horizontal="center" vertical="center"/>
    </xf>
    <xf numFmtId="2" fontId="14" fillId="24" borderId="0" xfId="40" applyNumberFormat="1" applyFont="1" applyFill="1" applyBorder="1" applyAlignment="1">
      <alignment horizontal="center" wrapText="1"/>
    </xf>
    <xf numFmtId="165" fontId="20" fillId="24" borderId="0" xfId="58" applyNumberFormat="1" applyFont="1" applyFill="1" applyBorder="1" applyAlignment="1">
      <alignment horizontal="center" wrapText="1"/>
    </xf>
    <xf numFmtId="49" fontId="18" fillId="24" borderId="0" xfId="40" applyNumberFormat="1" applyFont="1" applyFill="1" applyBorder="1" applyAlignment="1">
      <alignment horizontal="center" vertical="center" wrapText="1"/>
    </xf>
    <xf numFmtId="3" fontId="18" fillId="24" borderId="0" xfId="40" applyNumberFormat="1" applyFont="1" applyFill="1" applyBorder="1" applyAlignment="1">
      <alignment horizontal="center" wrapText="1"/>
    </xf>
    <xf numFmtId="49" fontId="4" fillId="25" borderId="0" xfId="62" applyNumberFormat="1" applyFill="1" applyBorder="1" applyAlignment="1">
      <alignment vertical="center"/>
    </xf>
    <xf numFmtId="49" fontId="14" fillId="25" borderId="0" xfId="62" applyNumberFormat="1" applyFont="1" applyFill="1" applyBorder="1" applyAlignment="1">
      <alignment vertical="center"/>
    </xf>
    <xf numFmtId="165" fontId="20" fillId="24" borderId="0" xfId="40" applyNumberFormat="1" applyFont="1" applyFill="1" applyBorder="1" applyAlignment="1">
      <alignment horizontal="center" vertical="center" wrapText="1"/>
    </xf>
    <xf numFmtId="165" fontId="14" fillId="27" borderId="0" xfId="40" applyNumberFormat="1" applyFont="1" applyFill="1" applyBorder="1" applyAlignment="1">
      <alignment horizontal="left" wrapText="1"/>
    </xf>
    <xf numFmtId="0" fontId="13" fillId="24" borderId="0" xfId="40" applyFont="1" applyFill="1" applyBorder="1" applyAlignment="1">
      <alignment horizontal="left"/>
    </xf>
    <xf numFmtId="0" fontId="14" fillId="25" borderId="0" xfId="63" applyFont="1" applyFill="1" applyBorder="1" applyAlignment="1">
      <alignment horizontal="center" vertical="center" wrapText="1"/>
    </xf>
    <xf numFmtId="0" fontId="14" fillId="0" borderId="0" xfId="63" applyFont="1" applyBorder="1" applyAlignment="1">
      <alignment horizontal="center" vertical="center" wrapText="1"/>
    </xf>
    <xf numFmtId="0" fontId="4" fillId="28" borderId="0" xfId="63" applyFont="1" applyFill="1" applyBorder="1" applyAlignment="1">
      <alignment horizontal="center"/>
    </xf>
    <xf numFmtId="0" fontId="4" fillId="25" borderId="0" xfId="63" applyFont="1" applyFill="1" applyBorder="1"/>
    <xf numFmtId="0" fontId="19" fillId="25" borderId="0" xfId="0" applyFont="1" applyFill="1" applyBorder="1" applyAlignment="1"/>
    <xf numFmtId="164" fontId="14" fillId="24" borderId="0" xfId="40" applyNumberFormat="1" applyFont="1" applyFill="1" applyBorder="1" applyAlignment="1">
      <alignment wrapText="1"/>
    </xf>
    <xf numFmtId="164" fontId="24" fillId="24" borderId="0" xfId="40" applyNumberFormat="1" applyFont="1" applyFill="1" applyBorder="1" applyAlignment="1">
      <alignment wrapText="1"/>
    </xf>
    <xf numFmtId="164" fontId="19" fillId="24" borderId="0" xfId="40" applyNumberFormat="1" applyFont="1" applyFill="1" applyBorder="1" applyAlignment="1">
      <alignment wrapText="1"/>
    </xf>
    <xf numFmtId="164" fontId="19" fillId="24" borderId="0" xfId="40" applyNumberFormat="1" applyFont="1" applyFill="1" applyBorder="1" applyAlignment="1">
      <alignment horizontal="left" wrapText="1"/>
    </xf>
    <xf numFmtId="0" fontId="13" fillId="25" borderId="0" xfId="0" applyFont="1" applyFill="1" applyBorder="1" applyAlignment="1">
      <alignment horizontal="justify" vertical="center" readingOrder="1"/>
    </xf>
    <xf numFmtId="0" fontId="14" fillId="25" borderId="0" xfId="0" applyFont="1" applyFill="1" applyBorder="1" applyAlignment="1">
      <alignment horizontal="justify" vertical="center" readingOrder="1"/>
    </xf>
    <xf numFmtId="0" fontId="11"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16" fillId="30" borderId="20" xfId="0" applyFont="1" applyFill="1" applyBorder="1" applyAlignment="1">
      <alignment horizontal="center" vertical="center"/>
    </xf>
    <xf numFmtId="0" fontId="13" fillId="25" borderId="18" xfId="0" applyFont="1" applyFill="1" applyBorder="1" applyAlignment="1">
      <alignment horizontal="right"/>
    </xf>
    <xf numFmtId="0" fontId="72" fillId="24" borderId="0" xfId="40" applyFont="1" applyFill="1" applyBorder="1"/>
    <xf numFmtId="0" fontId="11" fillId="25" borderId="23" xfId="0" applyFont="1" applyFill="1" applyBorder="1" applyAlignment="1">
      <alignment horizontal="left"/>
    </xf>
    <xf numFmtId="0" fontId="11"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58" fillId="25" borderId="20" xfId="0" applyFont="1" applyFill="1" applyBorder="1"/>
    <xf numFmtId="0" fontId="73" fillId="25" borderId="0" xfId="62" applyFont="1" applyFill="1" applyBorder="1"/>
    <xf numFmtId="0" fontId="43" fillId="25" borderId="0" xfId="62" applyFont="1" applyFill="1" applyBorder="1" applyAlignment="1">
      <alignment horizontal="left"/>
    </xf>
    <xf numFmtId="0" fontId="4" fillId="25" borderId="18" xfId="62" applyFill="1" applyBorder="1"/>
    <xf numFmtId="0" fontId="4" fillId="25" borderId="22" xfId="62" applyFill="1" applyBorder="1"/>
    <xf numFmtId="0" fontId="4" fillId="25" borderId="21" xfId="62" applyFill="1" applyBorder="1"/>
    <xf numFmtId="0" fontId="4" fillId="25" borderId="19" xfId="62" applyFill="1" applyBorder="1"/>
    <xf numFmtId="0" fontId="15" fillId="0" borderId="0" xfId="62" applyFont="1" applyBorder="1"/>
    <xf numFmtId="0" fontId="58" fillId="0" borderId="0" xfId="62" applyFont="1" applyBorder="1" applyAlignment="1"/>
    <xf numFmtId="0" fontId="4" fillId="25" borderId="19" xfId="62" applyFill="1" applyBorder="1" applyAlignment="1"/>
    <xf numFmtId="0" fontId="26" fillId="25" borderId="0" xfId="62" applyFont="1" applyFill="1" applyBorder="1"/>
    <xf numFmtId="0" fontId="13" fillId="25" borderId="18" xfId="63" applyFont="1" applyFill="1" applyBorder="1" applyAlignment="1">
      <alignment horizontal="left"/>
    </xf>
    <xf numFmtId="0" fontId="8" fillId="25" borderId="21" xfId="63" applyFont="1" applyFill="1" applyBorder="1"/>
    <xf numFmtId="0" fontId="8" fillId="25" borderId="19" xfId="63" applyFont="1" applyFill="1" applyBorder="1"/>
    <xf numFmtId="0" fontId="4" fillId="25" borderId="18" xfId="62" applyFill="1" applyBorder="1" applyAlignment="1">
      <alignment horizontal="left"/>
    </xf>
    <xf numFmtId="0" fontId="11" fillId="25" borderId="23" xfId="62" applyFont="1" applyFill="1" applyBorder="1" applyAlignment="1">
      <alignment horizontal="left"/>
    </xf>
    <xf numFmtId="0" fontId="4" fillId="25" borderId="20" xfId="62" applyFill="1" applyBorder="1"/>
    <xf numFmtId="0" fontId="4" fillId="25" borderId="20" xfId="62" applyFill="1" applyBorder="1" applyAlignment="1">
      <alignment vertical="center"/>
    </xf>
    <xf numFmtId="49" fontId="4" fillId="25" borderId="20" xfId="62" applyNumberFormat="1" applyFill="1" applyBorder="1" applyAlignment="1">
      <alignment vertical="center"/>
    </xf>
    <xf numFmtId="0" fontId="15" fillId="25" borderId="20" xfId="62" applyFont="1" applyFill="1" applyBorder="1"/>
    <xf numFmtId="0" fontId="16" fillId="31" borderId="20" xfId="62" applyFont="1" applyFill="1" applyBorder="1" applyAlignment="1">
      <alignment horizontal="center" vertical="center"/>
    </xf>
    <xf numFmtId="0" fontId="86" fillId="25" borderId="0" xfId="62" applyFont="1" applyFill="1" applyBorder="1" applyAlignment="1">
      <alignment horizontal="left" vertical="center"/>
    </xf>
    <xf numFmtId="0" fontId="72" fillId="24" borderId="0" xfId="40" applyFont="1" applyFill="1" applyBorder="1" applyAlignment="1">
      <alignment horizontal="left" indent="1"/>
    </xf>
    <xf numFmtId="0" fontId="74" fillId="25" borderId="0" xfId="62" applyFont="1" applyFill="1" applyBorder="1"/>
    <xf numFmtId="3" fontId="84" fillId="25" borderId="0" xfId="62" applyNumberFormat="1" applyFont="1" applyFill="1" applyBorder="1" applyAlignment="1">
      <alignment horizontal="right"/>
    </xf>
    <xf numFmtId="167" fontId="75" fillId="25" borderId="0" xfId="62" applyNumberFormat="1" applyFont="1" applyFill="1" applyBorder="1" applyAlignment="1">
      <alignment horizontal="center"/>
    </xf>
    <xf numFmtId="167" fontId="75" fillId="25" borderId="0" xfId="62" applyNumberFormat="1" applyFont="1" applyFill="1" applyBorder="1" applyAlignment="1">
      <alignment horizontal="right" indent="2"/>
    </xf>
    <xf numFmtId="167" fontId="72" fillId="24" borderId="0" xfId="40" applyNumberFormat="1" applyFont="1" applyFill="1" applyBorder="1" applyAlignment="1">
      <alignment horizontal="center" wrapText="1"/>
    </xf>
    <xf numFmtId="167" fontId="72" fillId="24" borderId="0" xfId="40" applyNumberFormat="1" applyFont="1" applyFill="1" applyBorder="1" applyAlignment="1">
      <alignment horizontal="right" wrapText="1" indent="1"/>
    </xf>
    <xf numFmtId="0" fontId="75" fillId="25" borderId="0" xfId="62" applyFont="1" applyFill="1" applyBorder="1"/>
    <xf numFmtId="165" fontId="72" fillId="24" borderId="0" xfId="58" applyNumberFormat="1" applyFont="1" applyFill="1" applyBorder="1" applyAlignment="1">
      <alignment horizontal="center" wrapText="1"/>
    </xf>
    <xf numFmtId="167" fontId="75" fillId="24" borderId="0" xfId="40" applyNumberFormat="1" applyFont="1" applyFill="1" applyBorder="1" applyAlignment="1">
      <alignment horizontal="center" wrapText="1"/>
    </xf>
    <xf numFmtId="0" fontId="43" fillId="26" borderId="31" xfId="62" applyFont="1" applyFill="1" applyBorder="1" applyAlignment="1">
      <alignment vertical="center"/>
    </xf>
    <xf numFmtId="0" fontId="4" fillId="26" borderId="32" xfId="62" applyFont="1" applyFill="1" applyBorder="1" applyAlignment="1">
      <alignment vertical="center"/>
    </xf>
    <xf numFmtId="0" fontId="4" fillId="26" borderId="33" xfId="62" applyFont="1" applyFill="1" applyBorder="1" applyAlignment="1">
      <alignment vertical="center"/>
    </xf>
    <xf numFmtId="0" fontId="73" fillId="25" borderId="0" xfId="62" applyFont="1" applyFill="1" applyBorder="1" applyAlignment="1">
      <alignment vertical="center"/>
    </xf>
    <xf numFmtId="0" fontId="43" fillId="26" borderId="32" xfId="62" applyFont="1" applyFill="1" applyBorder="1" applyAlignment="1">
      <alignment vertical="center"/>
    </xf>
    <xf numFmtId="0" fontId="43" fillId="26" borderId="33" xfId="62" applyFont="1" applyFill="1" applyBorder="1" applyAlignment="1">
      <alignment vertical="center"/>
    </xf>
    <xf numFmtId="0" fontId="16" fillId="31" borderId="19" xfId="62" applyFont="1" applyFill="1" applyBorder="1" applyAlignment="1">
      <alignment horizontal="center" vertical="center"/>
    </xf>
    <xf numFmtId="0" fontId="0" fillId="0" borderId="18" xfId="0" applyBorder="1"/>
    <xf numFmtId="0" fontId="4" fillId="32" borderId="0" xfId="62" applyFill="1"/>
    <xf numFmtId="0" fontId="11" fillId="32" borderId="0" xfId="62" applyFont="1" applyFill="1" applyBorder="1" applyAlignment="1"/>
    <xf numFmtId="0" fontId="12" fillId="32" borderId="0" xfId="62" applyFont="1" applyFill="1" applyBorder="1" applyAlignment="1">
      <alignment horizontal="justify" vertical="top" wrapText="1"/>
    </xf>
    <xf numFmtId="0" fontId="4" fillId="32" borderId="0" xfId="62" applyFill="1" applyBorder="1"/>
    <xf numFmtId="0" fontId="92" fillId="32" borderId="0" xfId="62" applyFont="1" applyFill="1" applyBorder="1" applyAlignment="1">
      <alignment horizontal="right"/>
    </xf>
    <xf numFmtId="0" fontId="12" fillId="33" borderId="0" xfId="62" applyFont="1" applyFill="1" applyBorder="1" applyAlignment="1">
      <alignment horizontal="justify" vertical="top" wrapText="1"/>
    </xf>
    <xf numFmtId="0" fontId="4" fillId="33" borderId="0" xfId="62" applyFill="1" applyBorder="1"/>
    <xf numFmtId="0" fontId="18" fillId="33" borderId="0" xfId="62" applyFont="1" applyFill="1" applyBorder="1" applyAlignment="1">
      <alignment horizontal="right"/>
    </xf>
    <xf numFmtId="0" fontId="4" fillId="0" borderId="0" xfId="62" applyAlignment="1">
      <alignment horizontal="right"/>
    </xf>
    <xf numFmtId="0" fontId="4" fillId="33" borderId="0" xfId="62" applyFill="1"/>
    <xf numFmtId="0" fontId="22" fillId="33" borderId="0" xfId="62" applyFont="1" applyFill="1" applyBorder="1" applyAlignment="1">
      <alignment horizontal="center" vertical="center"/>
    </xf>
    <xf numFmtId="0" fontId="5" fillId="33" borderId="0" xfId="62" applyFont="1" applyFill="1" applyBorder="1"/>
    <xf numFmtId="164" fontId="20" fillId="33" borderId="0" xfId="62" applyNumberFormat="1" applyFont="1" applyFill="1" applyBorder="1" applyAlignment="1">
      <alignment horizontal="center"/>
    </xf>
    <xf numFmtId="164" fontId="14" fillId="33" borderId="0" xfId="40" applyNumberFormat="1" applyFont="1" applyFill="1" applyBorder="1" applyAlignment="1">
      <alignment horizontal="center" wrapText="1"/>
    </xf>
    <xf numFmtId="164" fontId="14" fillId="34" borderId="0" xfId="40" applyNumberFormat="1" applyFont="1" applyFill="1" applyBorder="1" applyAlignment="1">
      <alignment horizontal="center" wrapText="1"/>
    </xf>
    <xf numFmtId="0" fontId="14" fillId="33" borderId="0" xfId="62" applyFont="1" applyFill="1" applyBorder="1"/>
    <xf numFmtId="0" fontId="13" fillId="33" borderId="0" xfId="62" applyFont="1" applyFill="1" applyBorder="1" applyAlignment="1">
      <alignment horizontal="center"/>
    </xf>
    <xf numFmtId="0" fontId="4" fillId="33" borderId="0" xfId="62" applyFill="1" applyAlignment="1">
      <alignment horizontal="center" vertical="center"/>
    </xf>
    <xf numFmtId="0" fontId="12" fillId="35" borderId="0" xfId="62" applyFont="1" applyFill="1" applyBorder="1" applyAlignment="1">
      <alignment horizontal="justify" vertical="top" wrapText="1"/>
    </xf>
    <xf numFmtId="0" fontId="12" fillId="36" borderId="0" xfId="62" applyFont="1" applyFill="1" applyBorder="1" applyAlignment="1">
      <alignment horizontal="justify" vertical="top" wrapText="1"/>
    </xf>
    <xf numFmtId="0" fontId="14" fillId="36" borderId="0" xfId="62" applyFont="1" applyFill="1" applyBorder="1"/>
    <xf numFmtId="0" fontId="12" fillId="36" borderId="0" xfId="62" applyFont="1" applyFill="1" applyBorder="1"/>
    <xf numFmtId="0" fontId="4" fillId="36" borderId="0" xfId="62" applyFill="1"/>
    <xf numFmtId="0" fontId="4" fillId="36" borderId="0" xfId="62" applyFill="1" applyBorder="1"/>
    <xf numFmtId="0" fontId="4" fillId="36" borderId="0" xfId="62" applyFill="1" applyAlignment="1">
      <alignment vertical="center"/>
    </xf>
    <xf numFmtId="164" fontId="14" fillId="36" borderId="0" xfId="40" applyNumberFormat="1" applyFont="1" applyFill="1" applyBorder="1" applyAlignment="1">
      <alignment horizontal="center" wrapText="1"/>
    </xf>
    <xf numFmtId="164" fontId="13" fillId="36" borderId="0" xfId="40" applyNumberFormat="1" applyFont="1" applyFill="1" applyBorder="1" applyAlignment="1">
      <alignment horizontal="left" wrapText="1"/>
    </xf>
    <xf numFmtId="0" fontId="14" fillId="36" borderId="0" xfId="62" applyFont="1" applyFill="1" applyBorder="1" applyAlignment="1">
      <alignment vertical="center"/>
    </xf>
    <xf numFmtId="164" fontId="30" fillId="36" borderId="0" xfId="40" applyNumberFormat="1" applyFont="1" applyFill="1" applyBorder="1" applyAlignment="1">
      <alignment horizontal="left" vertical="center" wrapText="1"/>
    </xf>
    <xf numFmtId="0" fontId="15" fillId="36" borderId="0" xfId="62" applyFont="1" applyFill="1" applyBorder="1"/>
    <xf numFmtId="0" fontId="14" fillId="36" borderId="0" xfId="62" applyFont="1" applyFill="1" applyBorder="1" applyAlignment="1">
      <alignment vertical="center" wrapText="1"/>
    </xf>
    <xf numFmtId="0" fontId="30" fillId="36" borderId="0" xfId="62" applyFont="1" applyFill="1" applyBorder="1" applyAlignment="1">
      <alignment vertical="center"/>
    </xf>
    <xf numFmtId="0" fontId="4" fillId="36" borderId="38" xfId="62" applyFill="1" applyBorder="1"/>
    <xf numFmtId="0" fontId="14" fillId="36" borderId="38" xfId="62" applyFont="1" applyFill="1" applyBorder="1"/>
    <xf numFmtId="0" fontId="14" fillId="36" borderId="0" xfId="62" applyFont="1" applyFill="1" applyBorder="1" applyAlignment="1">
      <alignment horizontal="justify" vertical="top"/>
    </xf>
    <xf numFmtId="0" fontId="5" fillId="36" borderId="0" xfId="62" applyFont="1" applyFill="1" applyBorder="1"/>
    <xf numFmtId="164" fontId="20" fillId="36" borderId="0" xfId="62" applyNumberFormat="1" applyFont="1" applyFill="1" applyBorder="1" applyAlignment="1">
      <alignment horizontal="center"/>
    </xf>
    <xf numFmtId="0" fontId="12" fillId="36" borderId="38" xfId="62" applyFont="1" applyFill="1" applyBorder="1" applyAlignment="1">
      <alignment horizontal="justify" vertical="top" wrapText="1"/>
    </xf>
    <xf numFmtId="0" fontId="12" fillId="36" borderId="0" xfId="62" applyFont="1" applyFill="1" applyBorder="1" applyAlignment="1">
      <alignment horizontal="justify" vertical="center" wrapText="1"/>
    </xf>
    <xf numFmtId="0" fontId="26" fillId="36" borderId="38" xfId="62" applyFont="1" applyFill="1" applyBorder="1"/>
    <xf numFmtId="0" fontId="93" fillId="38" borderId="0" xfId="62" applyFont="1" applyFill="1" applyBorder="1" applyAlignment="1">
      <alignment horizontal="center" vertical="center"/>
    </xf>
    <xf numFmtId="0" fontId="4" fillId="36" borderId="39" xfId="62" applyFill="1" applyBorder="1"/>
    <xf numFmtId="0" fontId="4" fillId="31" borderId="30" xfId="62" applyFill="1" applyBorder="1"/>
    <xf numFmtId="0" fontId="4" fillId="30" borderId="14" xfId="62" applyFill="1" applyBorder="1"/>
    <xf numFmtId="0" fontId="4" fillId="36" borderId="40" xfId="62" applyFill="1" applyBorder="1"/>
    <xf numFmtId="0" fontId="4" fillId="36" borderId="14" xfId="62" applyFill="1" applyBorder="1"/>
    <xf numFmtId="0" fontId="0" fillId="0" borderId="41" xfId="0" applyFill="1" applyBorder="1"/>
    <xf numFmtId="164" fontId="19" fillId="24" borderId="43" xfId="40" applyNumberFormat="1" applyFont="1" applyFill="1" applyBorder="1" applyAlignment="1">
      <alignment horizontal="left" wrapText="1"/>
    </xf>
    <xf numFmtId="164" fontId="19" fillId="24" borderId="18" xfId="40" applyNumberFormat="1" applyFont="1" applyFill="1" applyBorder="1" applyAlignment="1">
      <alignment horizontal="left" wrapText="1"/>
    </xf>
    <xf numFmtId="164" fontId="14" fillId="24" borderId="18" xfId="40" applyNumberFormat="1" applyFont="1" applyFill="1" applyBorder="1" applyAlignment="1">
      <alignment horizontal="center" wrapText="1"/>
    </xf>
    <xf numFmtId="0" fontId="14" fillId="25" borderId="22" xfId="0" applyFont="1" applyFill="1" applyBorder="1"/>
    <xf numFmtId="0" fontId="14" fillId="25" borderId="21" xfId="0" applyFont="1" applyFill="1" applyBorder="1"/>
    <xf numFmtId="0" fontId="14" fillId="25" borderId="19" xfId="0" applyFont="1" applyFill="1" applyBorder="1"/>
    <xf numFmtId="164" fontId="14" fillId="24" borderId="19" xfId="40" applyNumberFormat="1" applyFont="1" applyFill="1" applyBorder="1" applyAlignment="1">
      <alignment horizontal="center" wrapText="1"/>
    </xf>
    <xf numFmtId="164" fontId="14" fillId="24" borderId="41" xfId="40" applyNumberFormat="1" applyFont="1" applyFill="1" applyBorder="1" applyAlignment="1">
      <alignment horizontal="center" readingOrder="1"/>
    </xf>
    <xf numFmtId="0" fontId="14" fillId="25" borderId="18" xfId="0" applyFont="1" applyFill="1" applyBorder="1" applyAlignment="1">
      <alignment readingOrder="1"/>
    </xf>
    <xf numFmtId="164" fontId="14" fillId="24" borderId="18" xfId="40" applyNumberFormat="1" applyFont="1" applyFill="1" applyBorder="1" applyAlignment="1">
      <alignment horizontal="center" readingOrder="1"/>
    </xf>
    <xf numFmtId="0" fontId="13" fillId="24" borderId="42" xfId="40" applyFont="1" applyFill="1" applyBorder="1" applyAlignment="1">
      <alignment horizontal="right" readingOrder="1"/>
    </xf>
    <xf numFmtId="0" fontId="14" fillId="25" borderId="23" xfId="0" applyFont="1" applyFill="1" applyBorder="1" applyAlignment="1">
      <alignment readingOrder="1"/>
    </xf>
    <xf numFmtId="0" fontId="19" fillId="25" borderId="20" xfId="0" applyFont="1" applyFill="1" applyBorder="1" applyAlignment="1">
      <alignment horizontal="left" indent="1" readingOrder="1"/>
    </xf>
    <xf numFmtId="164" fontId="14" fillId="24" borderId="23" xfId="40" applyNumberFormat="1" applyFont="1" applyFill="1" applyBorder="1" applyAlignment="1">
      <alignment horizontal="center" readingOrder="1"/>
    </xf>
    <xf numFmtId="164" fontId="14" fillId="24" borderId="22" xfId="40" applyNumberFormat="1" applyFont="1" applyFill="1" applyBorder="1" applyAlignment="1">
      <alignment horizontal="center" readingOrder="1"/>
    </xf>
    <xf numFmtId="164" fontId="14" fillId="24" borderId="20" xfId="40" applyNumberFormat="1" applyFont="1" applyFill="1" applyBorder="1" applyAlignment="1">
      <alignment horizontal="center" readingOrder="1"/>
    </xf>
    <xf numFmtId="0" fontId="0" fillId="0" borderId="0" xfId="0" applyBorder="1" applyAlignment="1">
      <alignment readingOrder="2"/>
    </xf>
    <xf numFmtId="0" fontId="11"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5" fillId="25" borderId="19" xfId="0" applyFont="1" applyFill="1" applyBorder="1" applyAlignment="1">
      <alignment readingOrder="1"/>
    </xf>
    <xf numFmtId="0" fontId="11" fillId="25" borderId="0" xfId="0" applyFont="1" applyFill="1" applyBorder="1" applyAlignment="1">
      <alignment horizontal="left" readingOrder="1"/>
    </xf>
    <xf numFmtId="0" fontId="0" fillId="36" borderId="0" xfId="0" applyFill="1"/>
    <xf numFmtId="0" fontId="0" fillId="36" borderId="0" xfId="0" applyFill="1" applyBorder="1"/>
    <xf numFmtId="0" fontId="14" fillId="36" borderId="0" xfId="0" applyFont="1" applyFill="1" applyBorder="1"/>
    <xf numFmtId="0" fontId="13" fillId="37" borderId="0" xfId="40" applyFont="1" applyFill="1" applyBorder="1"/>
    <xf numFmtId="0" fontId="32" fillId="25" borderId="20" xfId="0" applyFont="1" applyFill="1" applyBorder="1" applyAlignment="1">
      <alignment vertical="center"/>
    </xf>
    <xf numFmtId="3" fontId="14" fillId="25" borderId="0" xfId="59" applyNumberFormat="1" applyFont="1" applyFill="1" applyBorder="1" applyAlignment="1">
      <alignment horizontal="right"/>
    </xf>
    <xf numFmtId="167" fontId="14" fillId="25" borderId="0" xfId="59" applyNumberFormat="1" applyFont="1" applyFill="1" applyBorder="1" applyAlignment="1">
      <alignment horizontal="right"/>
    </xf>
    <xf numFmtId="0" fontId="32" fillId="25" borderId="20" xfId="0" applyFont="1" applyFill="1" applyBorder="1"/>
    <xf numFmtId="3" fontId="14"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7" fillId="25" borderId="19" xfId="51" applyNumberFormat="1" applyFont="1" applyFill="1" applyBorder="1"/>
    <xf numFmtId="0" fontId="12" fillId="26" borderId="19" xfId="51" applyFont="1" applyFill="1" applyBorder="1"/>
    <xf numFmtId="0" fontId="7" fillId="26" borderId="19" xfId="51" applyFont="1" applyFill="1" applyBorder="1"/>
    <xf numFmtId="0" fontId="30" fillId="26" borderId="19" xfId="51" applyFont="1" applyFill="1" applyBorder="1"/>
    <xf numFmtId="0" fontId="45" fillId="26" borderId="19" xfId="51" applyFont="1" applyFill="1" applyBorder="1" applyAlignment="1">
      <alignment horizontal="center"/>
    </xf>
    <xf numFmtId="0" fontId="4" fillId="26" borderId="0" xfId="51" applyFont="1" applyFill="1" applyBorder="1"/>
    <xf numFmtId="0" fontId="43" fillId="26" borderId="0" xfId="51" applyFont="1" applyFill="1" applyBorder="1"/>
    <xf numFmtId="0" fontId="8" fillId="26" borderId="19" xfId="51" applyFont="1" applyFill="1" applyBorder="1"/>
    <xf numFmtId="0" fontId="66" fillId="26" borderId="0" xfId="51" applyFont="1" applyFill="1" applyBorder="1"/>
    <xf numFmtId="0" fontId="67" fillId="26" borderId="19" xfId="51" applyFont="1" applyFill="1" applyBorder="1"/>
    <xf numFmtId="0" fontId="61" fillId="26" borderId="19" xfId="51" applyFont="1" applyFill="1" applyBorder="1"/>
    <xf numFmtId="0" fontId="11" fillId="25" borderId="19" xfId="51" applyFont="1" applyFill="1" applyBorder="1"/>
    <xf numFmtId="0" fontId="7" fillId="25" borderId="19" xfId="51" applyFont="1" applyFill="1" applyBorder="1"/>
    <xf numFmtId="0" fontId="61" fillId="25" borderId="19" xfId="51" applyFont="1" applyFill="1" applyBorder="1"/>
    <xf numFmtId="0" fontId="72" fillId="24" borderId="0" xfId="40" applyFont="1" applyFill="1" applyBorder="1" applyAlignment="1">
      <alignment vertical="center"/>
    </xf>
    <xf numFmtId="165" fontId="72" fillId="27" borderId="0" xfId="40" applyNumberFormat="1" applyFont="1" applyFill="1" applyBorder="1" applyAlignment="1">
      <alignment horizontal="right"/>
    </xf>
    <xf numFmtId="0" fontId="32" fillId="25" borderId="19" xfId="0" applyFont="1" applyFill="1" applyBorder="1" applyAlignment="1">
      <alignment vertical="center"/>
    </xf>
    <xf numFmtId="0" fontId="32" fillId="25" borderId="19" xfId="0" applyFont="1" applyFill="1" applyBorder="1"/>
    <xf numFmtId="0" fontId="29" fillId="25" borderId="19" xfId="0" applyFont="1" applyFill="1" applyBorder="1"/>
    <xf numFmtId="0" fontId="29" fillId="25" borderId="20" xfId="0" applyFont="1" applyFill="1" applyBorder="1"/>
    <xf numFmtId="0" fontId="31" fillId="27" borderId="0" xfId="40" applyFont="1" applyFill="1" applyBorder="1" applyAlignment="1">
      <alignment horizontal="left" vertical="top" wrapText="1"/>
    </xf>
    <xf numFmtId="0" fontId="11" fillId="26" borderId="41" xfId="0" applyFont="1" applyFill="1" applyBorder="1" applyAlignment="1">
      <alignment horizontal="center" vertical="center"/>
    </xf>
    <xf numFmtId="0" fontId="11" fillId="26" borderId="41" xfId="0" applyFont="1" applyFill="1" applyBorder="1" applyAlignment="1">
      <alignment horizontal="center" vertical="center" readingOrder="1"/>
    </xf>
    <xf numFmtId="0" fontId="18" fillId="26" borderId="41" xfId="0" applyFont="1" applyFill="1" applyBorder="1" applyAlignment="1">
      <alignment horizontal="center" vertical="center"/>
    </xf>
    <xf numFmtId="164" fontId="14" fillId="38" borderId="39" xfId="40" applyNumberFormat="1" applyFont="1" applyFill="1" applyBorder="1" applyAlignment="1">
      <alignment horizontal="center" wrapText="1"/>
    </xf>
    <xf numFmtId="0" fontId="14" fillId="36" borderId="0" xfId="62" applyFont="1" applyFill="1" applyBorder="1" applyAlignment="1">
      <alignment horizontal="left" vertical="center"/>
    </xf>
    <xf numFmtId="0" fontId="12" fillId="36" borderId="0" xfId="62" applyFont="1" applyFill="1" applyBorder="1" applyAlignment="1">
      <alignment horizontal="left" vertical="center"/>
    </xf>
    <xf numFmtId="0" fontId="19" fillId="25" borderId="0" xfId="0" applyFont="1" applyFill="1" applyBorder="1" applyAlignment="1"/>
    <xf numFmtId="0" fontId="13" fillId="25" borderId="0" xfId="0" applyFont="1" applyFill="1" applyBorder="1" applyAlignment="1">
      <alignment horizontal="center"/>
    </xf>
    <xf numFmtId="0" fontId="13" fillId="39" borderId="0" xfId="40" applyFont="1" applyFill="1" applyBorder="1"/>
    <xf numFmtId="0" fontId="13" fillId="41" borderId="0" xfId="40" applyFont="1" applyFill="1" applyBorder="1"/>
    <xf numFmtId="0" fontId="13" fillId="31" borderId="0" xfId="0" applyFont="1" applyFill="1" applyBorder="1"/>
    <xf numFmtId="0" fontId="0" fillId="35" borderId="0" xfId="0" applyFill="1" applyBorder="1"/>
    <xf numFmtId="0" fontId="13" fillId="40" borderId="0" xfId="40" applyFont="1" applyFill="1" applyBorder="1"/>
    <xf numFmtId="0" fontId="14" fillId="35" borderId="0" xfId="0" applyFont="1" applyFill="1" applyBorder="1"/>
    <xf numFmtId="0" fontId="30" fillId="35" borderId="0" xfId="0" applyFont="1" applyFill="1" applyBorder="1"/>
    <xf numFmtId="0" fontId="13" fillId="35" borderId="0" xfId="0" applyFont="1" applyFill="1" applyBorder="1"/>
    <xf numFmtId="0" fontId="0" fillId="35" borderId="18" xfId="0" applyFill="1" applyBorder="1"/>
    <xf numFmtId="0" fontId="13" fillId="35" borderId="18" xfId="0" applyFont="1" applyFill="1" applyBorder="1"/>
    <xf numFmtId="0" fontId="14" fillId="35" borderId="18" xfId="0" applyFont="1" applyFill="1" applyBorder="1"/>
    <xf numFmtId="0" fontId="97" fillId="35" borderId="0" xfId="68" applyFont="1" applyFill="1" applyBorder="1" applyAlignment="1" applyProtection="1"/>
    <xf numFmtId="0" fontId="98" fillId="40" borderId="0" xfId="40" applyFont="1" applyFill="1" applyBorder="1"/>
    <xf numFmtId="0" fontId="4" fillId="29" borderId="47" xfId="62" applyFill="1" applyBorder="1"/>
    <xf numFmtId="3" fontId="72" fillId="25" borderId="0" xfId="59" applyNumberFormat="1" applyFont="1" applyFill="1" applyBorder="1" applyAlignment="1">
      <alignment horizontal="right"/>
    </xf>
    <xf numFmtId="0" fontId="0" fillId="26" borderId="0" xfId="51" applyFont="1" applyFill="1" applyBorder="1" applyAlignment="1">
      <alignment vertical="center"/>
    </xf>
    <xf numFmtId="0" fontId="15" fillId="26" borderId="0" xfId="51" applyFont="1" applyFill="1" applyBorder="1"/>
    <xf numFmtId="0" fontId="26" fillId="26" borderId="0" xfId="51" applyFont="1" applyFill="1" applyBorder="1"/>
    <xf numFmtId="0" fontId="45" fillId="26" borderId="0" xfId="51" applyFont="1" applyFill="1" applyBorder="1" applyAlignment="1">
      <alignment horizontal="center"/>
    </xf>
    <xf numFmtId="0" fontId="100" fillId="27" borderId="0" xfId="61" applyFont="1" applyFill="1" applyBorder="1" applyAlignment="1">
      <alignment horizontal="left" indent="1"/>
    </xf>
    <xf numFmtId="0" fontId="58" fillId="26" borderId="0" xfId="51" applyFont="1" applyFill="1" applyBorder="1"/>
    <xf numFmtId="0" fontId="101" fillId="26" borderId="0" xfId="51" applyFont="1" applyFill="1" applyBorder="1"/>
    <xf numFmtId="0" fontId="11" fillId="26" borderId="0" xfId="51" applyFont="1" applyFill="1" applyBorder="1"/>
    <xf numFmtId="0" fontId="98" fillId="27" borderId="0" xfId="61" applyFont="1" applyFill="1" applyBorder="1" applyAlignment="1">
      <alignment horizontal="left" indent="1"/>
    </xf>
    <xf numFmtId="0" fontId="77" fillId="26" borderId="15" xfId="62" applyFont="1" applyFill="1" applyBorder="1" applyAlignment="1">
      <alignment vertical="center"/>
    </xf>
    <xf numFmtId="3" fontId="72" fillId="24" borderId="0" xfId="40" applyNumberFormat="1" applyFont="1" applyFill="1" applyBorder="1" applyAlignment="1">
      <alignment horizontal="right" wrapText="1"/>
    </xf>
    <xf numFmtId="3" fontId="72" fillId="24" borderId="0" xfId="40" applyNumberFormat="1" applyFont="1" applyFill="1" applyBorder="1" applyAlignment="1">
      <alignment horizontal="right" vertical="center" wrapText="1"/>
    </xf>
    <xf numFmtId="0" fontId="43" fillId="26" borderId="33" xfId="63" applyFont="1" applyFill="1" applyBorder="1" applyAlignment="1">
      <alignment horizontal="left" vertical="center"/>
    </xf>
    <xf numFmtId="0" fontId="77" fillId="26" borderId="15" xfId="0" applyFont="1" applyFill="1" applyBorder="1" applyAlignment="1">
      <alignment vertical="center"/>
    </xf>
    <xf numFmtId="0" fontId="15" fillId="26" borderId="16" xfId="62" applyFont="1" applyFill="1" applyBorder="1" applyAlignment="1">
      <alignment vertical="center"/>
    </xf>
    <xf numFmtId="0" fontId="6" fillId="26" borderId="16" xfId="62" applyFont="1" applyFill="1" applyBorder="1" applyAlignment="1">
      <alignment vertical="center"/>
    </xf>
    <xf numFmtId="0" fontId="6" fillId="26" borderId="17" xfId="62" applyFont="1" applyFill="1" applyBorder="1" applyAlignment="1">
      <alignment vertical="center"/>
    </xf>
    <xf numFmtId="0" fontId="16" fillId="30" borderId="50" xfId="62" applyFont="1" applyFill="1" applyBorder="1" applyAlignment="1">
      <alignment horizontal="center" vertical="center"/>
    </xf>
    <xf numFmtId="0" fontId="11" fillId="25" borderId="0" xfId="62" applyFont="1" applyFill="1" applyBorder="1" applyAlignment="1">
      <alignment horizontal="left"/>
    </xf>
    <xf numFmtId="164" fontId="85" fillId="25" borderId="0" xfId="40" applyNumberFormat="1" applyFont="1" applyFill="1" applyBorder="1" applyAlignment="1">
      <alignment horizontal="right" wrapText="1"/>
    </xf>
    <xf numFmtId="164" fontId="85" fillId="26" borderId="0" xfId="40" applyNumberFormat="1" applyFont="1" applyFill="1" applyBorder="1" applyAlignment="1">
      <alignment horizontal="right" wrapText="1"/>
    </xf>
    <xf numFmtId="0" fontId="16" fillId="31" borderId="19" xfId="63" applyFont="1" applyFill="1" applyBorder="1" applyAlignment="1">
      <alignment horizontal="center" vertical="center"/>
    </xf>
    <xf numFmtId="0" fontId="13" fillId="25" borderId="0" xfId="62" applyFont="1" applyFill="1" applyBorder="1" applyAlignment="1">
      <alignment horizontal="center"/>
    </xf>
    <xf numFmtId="0" fontId="4" fillId="25" borderId="0" xfId="70" applyFill="1"/>
    <xf numFmtId="0" fontId="4" fillId="25" borderId="18" xfId="70" applyFill="1" applyBorder="1" applyAlignment="1">
      <alignment horizontal="left"/>
    </xf>
    <xf numFmtId="0" fontId="5" fillId="25" borderId="18" xfId="70" applyFont="1" applyFill="1" applyBorder="1"/>
    <xf numFmtId="0" fontId="5" fillId="0" borderId="18" xfId="70" applyFont="1" applyBorder="1"/>
    <xf numFmtId="0" fontId="4" fillId="25" borderId="18" xfId="70" applyFill="1" applyBorder="1"/>
    <xf numFmtId="0" fontId="4" fillId="0" borderId="0" xfId="70"/>
    <xf numFmtId="0" fontId="10" fillId="25" borderId="0" xfId="70" applyFont="1" applyFill="1" applyBorder="1" applyAlignment="1">
      <alignment horizontal="left"/>
    </xf>
    <xf numFmtId="0" fontId="5" fillId="25" borderId="0" xfId="70" applyFont="1" applyFill="1" applyBorder="1"/>
    <xf numFmtId="0" fontId="14" fillId="25" borderId="0" xfId="70" applyFont="1" applyFill="1" applyBorder="1"/>
    <xf numFmtId="0" fontId="4" fillId="25" borderId="21" xfId="70" applyFill="1" applyBorder="1"/>
    <xf numFmtId="0" fontId="4" fillId="25" borderId="0" xfId="70" applyFill="1" applyBorder="1"/>
    <xf numFmtId="0" fontId="7" fillId="25" borderId="19" xfId="70" applyFont="1" applyFill="1" applyBorder="1"/>
    <xf numFmtId="0" fontId="4" fillId="25" borderId="0" xfId="70" applyFill="1" applyAlignment="1">
      <alignment vertical="center"/>
    </xf>
    <xf numFmtId="0" fontId="4" fillId="25" borderId="0" xfId="70" applyFill="1" applyBorder="1" applyAlignment="1">
      <alignment vertical="center"/>
    </xf>
    <xf numFmtId="0" fontId="4" fillId="0" borderId="0" xfId="70" applyAlignment="1">
      <alignment vertical="center"/>
    </xf>
    <xf numFmtId="0" fontId="12" fillId="25" borderId="0" xfId="70" applyFont="1" applyFill="1" applyBorder="1"/>
    <xf numFmtId="0" fontId="5" fillId="0" borderId="0" xfId="70" applyFont="1"/>
    <xf numFmtId="0" fontId="13" fillId="25" borderId="0" xfId="70" applyFont="1" applyFill="1" applyBorder="1" applyAlignment="1"/>
    <xf numFmtId="0" fontId="13" fillId="25" borderId="0" xfId="70" applyFont="1" applyFill="1" applyBorder="1" applyAlignment="1">
      <alignment horizontal="center"/>
    </xf>
    <xf numFmtId="0" fontId="12" fillId="25" borderId="0" xfId="70" applyFont="1" applyFill="1" applyBorder="1" applyAlignment="1">
      <alignment vertical="center"/>
    </xf>
    <xf numFmtId="0" fontId="32" fillId="25" borderId="0" xfId="70" applyFont="1" applyFill="1"/>
    <xf numFmtId="0" fontId="32" fillId="25" borderId="0" xfId="70" applyFont="1" applyFill="1" applyBorder="1"/>
    <xf numFmtId="3" fontId="35" fillId="25" borderId="0" xfId="70" applyNumberFormat="1" applyFont="1" applyFill="1" applyBorder="1" applyAlignment="1">
      <alignment horizontal="right"/>
    </xf>
    <xf numFmtId="0" fontId="32" fillId="0" borderId="0" xfId="70" applyFont="1"/>
    <xf numFmtId="0" fontId="13" fillId="25" borderId="0" xfId="70" applyFont="1" applyFill="1" applyBorder="1"/>
    <xf numFmtId="0" fontId="14" fillId="25" borderId="0" xfId="70" applyFont="1" applyFill="1" applyBorder="1" applyAlignment="1">
      <alignment horizontal="left" indent="2"/>
    </xf>
    <xf numFmtId="3" fontId="14" fillId="26" borderId="0" xfId="70" applyNumberFormat="1" applyFont="1" applyFill="1"/>
    <xf numFmtId="0" fontId="14" fillId="25" borderId="0" xfId="70" applyFont="1" applyFill="1" applyBorder="1" applyAlignment="1">
      <alignment horizontal="right"/>
    </xf>
    <xf numFmtId="0" fontId="34" fillId="25" borderId="19" xfId="70" applyFont="1" applyFill="1" applyBorder="1"/>
    <xf numFmtId="0" fontId="14" fillId="26" borderId="0" xfId="70" applyFont="1" applyFill="1" applyBorder="1"/>
    <xf numFmtId="0" fontId="4" fillId="0" borderId="0" xfId="70" applyFill="1"/>
    <xf numFmtId="0" fontId="4" fillId="25" borderId="0" xfId="70" applyFill="1" applyAlignment="1">
      <alignment vertical="top"/>
    </xf>
    <xf numFmtId="0" fontId="4" fillId="25" borderId="0" xfId="70" applyFill="1" applyBorder="1" applyAlignment="1">
      <alignment vertical="top"/>
    </xf>
    <xf numFmtId="0" fontId="7" fillId="25" borderId="19" xfId="70" applyFont="1" applyFill="1" applyBorder="1" applyAlignment="1">
      <alignment vertical="top"/>
    </xf>
    <xf numFmtId="0" fontId="46" fillId="25" borderId="0" xfId="70" applyFont="1" applyFill="1" applyBorder="1" applyAlignment="1">
      <alignment vertical="top" wrapText="1"/>
    </xf>
    <xf numFmtId="0" fontId="4" fillId="0" borderId="0" xfId="70" applyAlignment="1">
      <alignment vertical="top"/>
    </xf>
    <xf numFmtId="0" fontId="46" fillId="25" borderId="0" xfId="70" applyFont="1" applyFill="1" applyBorder="1" applyAlignment="1">
      <alignment wrapText="1"/>
    </xf>
    <xf numFmtId="0" fontId="13" fillId="25" borderId="0" xfId="70" applyFont="1" applyFill="1" applyBorder="1" applyAlignment="1">
      <alignment horizontal="right"/>
    </xf>
    <xf numFmtId="0" fontId="4" fillId="25" borderId="0" xfId="70" applyFill="1" applyAlignment="1"/>
    <xf numFmtId="0" fontId="4" fillId="25" borderId="0" xfId="70" applyFill="1" applyBorder="1" applyAlignment="1"/>
    <xf numFmtId="3" fontId="72" fillId="26" borderId="0" xfId="70" applyNumberFormat="1" applyFont="1" applyFill="1" applyBorder="1" applyAlignment="1">
      <alignment horizontal="right"/>
    </xf>
    <xf numFmtId="0" fontId="7" fillId="25" borderId="19" xfId="70" applyFont="1" applyFill="1" applyBorder="1" applyAlignment="1"/>
    <xf numFmtId="0" fontId="4" fillId="0" borderId="0" xfId="70" applyAlignment="1"/>
    <xf numFmtId="0" fontId="7" fillId="25" borderId="19" xfId="70" applyFont="1" applyFill="1" applyBorder="1" applyAlignment="1">
      <alignment vertical="center"/>
    </xf>
    <xf numFmtId="3" fontId="104" fillId="26" borderId="0" xfId="70" applyNumberFormat="1" applyFont="1" applyFill="1" applyBorder="1" applyAlignment="1">
      <alignment horizontal="right"/>
    </xf>
    <xf numFmtId="4" fontId="14" fillId="26" borderId="0" xfId="70" applyNumberFormat="1" applyFont="1" applyFill="1" applyBorder="1" applyAlignment="1">
      <alignment horizontal="right"/>
    </xf>
    <xf numFmtId="0" fontId="12" fillId="26" borderId="0" xfId="70" applyFont="1" applyFill="1" applyBorder="1"/>
    <xf numFmtId="0" fontId="13" fillId="26" borderId="0" xfId="70" applyFont="1" applyFill="1" applyBorder="1" applyAlignment="1">
      <alignment horizontal="right"/>
    </xf>
    <xf numFmtId="0" fontId="31" fillId="25" borderId="0" xfId="70" applyFont="1" applyFill="1" applyBorder="1" applyAlignment="1">
      <alignment vertical="center"/>
    </xf>
    <xf numFmtId="0" fontId="75" fillId="25" borderId="0" xfId="70" applyFont="1" applyFill="1" applyBorder="1" applyAlignment="1">
      <alignment horizontal="left" vertical="center"/>
    </xf>
    <xf numFmtId="0" fontId="14" fillId="0" borderId="0" xfId="70" applyFont="1"/>
    <xf numFmtId="0" fontId="4" fillId="0" borderId="0" xfId="62" applyBorder="1"/>
    <xf numFmtId="164" fontId="14" fillId="27" borderId="0" xfId="40" applyNumberFormat="1" applyFont="1" applyFill="1" applyBorder="1" applyAlignment="1">
      <alignment horizontal="center" wrapText="1"/>
    </xf>
    <xf numFmtId="0" fontId="4" fillId="26" borderId="0" xfId="71" applyFill="1" applyBorder="1"/>
    <xf numFmtId="0" fontId="4" fillId="25" borderId="21" xfId="72" applyFill="1" applyBorder="1"/>
    <xf numFmtId="0" fontId="4" fillId="25" borderId="19" xfId="72" applyFill="1" applyBorder="1"/>
    <xf numFmtId="0" fontId="49" fillId="0" borderId="0" xfId="70" applyFont="1"/>
    <xf numFmtId="0" fontId="4" fillId="25" borderId="22" xfId="70" applyFill="1" applyBorder="1"/>
    <xf numFmtId="0" fontId="13" fillId="26" borderId="11" xfId="70" applyFont="1" applyFill="1" applyBorder="1" applyAlignment="1">
      <alignment horizontal="center"/>
    </xf>
    <xf numFmtId="0" fontId="4" fillId="26" borderId="0" xfId="70" applyFill="1" applyBorder="1"/>
    <xf numFmtId="0" fontId="13" fillId="24" borderId="0" xfId="40" applyFont="1" applyFill="1" applyBorder="1" applyAlignment="1">
      <alignment vertical="center"/>
    </xf>
    <xf numFmtId="164" fontId="18" fillId="25" borderId="0" xfId="40" applyNumberFormat="1" applyFont="1" applyFill="1" applyBorder="1" applyAlignment="1">
      <alignment horizontal="right" vertical="center" wrapText="1"/>
    </xf>
    <xf numFmtId="164" fontId="18" fillId="26" borderId="0" xfId="40" applyNumberFormat="1" applyFont="1" applyFill="1" applyBorder="1" applyAlignment="1">
      <alignment horizontal="right" vertical="center" wrapText="1"/>
    </xf>
    <xf numFmtId="0" fontId="13" fillId="24" borderId="0" xfId="40" applyFont="1" applyFill="1" applyBorder="1" applyAlignment="1">
      <alignment horizontal="justify" vertical="center"/>
    </xf>
    <xf numFmtId="0" fontId="13" fillId="27" borderId="0" xfId="40" applyFont="1" applyFill="1" applyBorder="1" applyAlignment="1">
      <alignment horizontal="left"/>
    </xf>
    <xf numFmtId="0" fontId="15" fillId="25" borderId="0" xfId="70" applyFont="1" applyFill="1" applyBorder="1"/>
    <xf numFmtId="0" fontId="18" fillId="27" borderId="0" xfId="40" applyFont="1" applyFill="1" applyBorder="1" applyAlignment="1">
      <alignment horizontal="left" indent="1"/>
    </xf>
    <xf numFmtId="0" fontId="13" fillId="26" borderId="0" xfId="70" applyFont="1" applyFill="1" applyBorder="1" applyAlignment="1">
      <alignment horizontal="left"/>
    </xf>
    <xf numFmtId="0" fontId="4" fillId="0" borderId="0" xfId="70" applyBorder="1"/>
    <xf numFmtId="0" fontId="4" fillId="25" borderId="20" xfId="70" applyFill="1" applyBorder="1"/>
    <xf numFmtId="0" fontId="14" fillId="27" borderId="0" xfId="40" applyFont="1" applyFill="1" applyBorder="1" applyAlignment="1">
      <alignment horizontal="left"/>
    </xf>
    <xf numFmtId="0" fontId="18" fillId="25" borderId="0" xfId="70" applyFont="1" applyFill="1" applyBorder="1" applyAlignment="1">
      <alignment horizontal="left"/>
    </xf>
    <xf numFmtId="0" fontId="18" fillId="26" borderId="0" xfId="70" applyFont="1" applyFill="1" applyBorder="1" applyAlignment="1">
      <alignment horizontal="right"/>
    </xf>
    <xf numFmtId="167" fontId="85" fillId="26" borderId="0" xfId="40" applyNumberFormat="1" applyFont="1" applyFill="1" applyBorder="1" applyAlignment="1">
      <alignment horizontal="right" wrapText="1"/>
    </xf>
    <xf numFmtId="0" fontId="31" fillId="25" borderId="0" xfId="70" applyFont="1" applyFill="1" applyBorder="1"/>
    <xf numFmtId="0" fontId="0" fillId="26" borderId="0" xfId="0" applyFill="1"/>
    <xf numFmtId="0" fontId="16" fillId="30" borderId="54" xfId="52" applyFont="1" applyFill="1" applyBorder="1" applyAlignment="1">
      <alignment horizontal="center" vertical="center"/>
    </xf>
    <xf numFmtId="0" fontId="13" fillId="25" borderId="11" xfId="62" applyFont="1" applyFill="1" applyBorder="1" applyAlignment="1">
      <alignment horizontal="center"/>
    </xf>
    <xf numFmtId="0" fontId="14" fillId="25" borderId="0" xfId="62" applyFont="1" applyFill="1" applyBorder="1" applyAlignment="1">
      <alignment horizontal="left" indent="1"/>
    </xf>
    <xf numFmtId="0" fontId="72" fillId="25" borderId="0" xfId="62" applyFont="1" applyFill="1" applyBorder="1" applyAlignment="1">
      <alignment horizontal="left"/>
    </xf>
    <xf numFmtId="0" fontId="11" fillId="25" borderId="0" xfId="70" applyFont="1" applyFill="1" applyBorder="1" applyAlignment="1">
      <alignment horizontal="right"/>
    </xf>
    <xf numFmtId="0" fontId="47" fillId="25" borderId="0" xfId="70" applyFont="1" applyFill="1"/>
    <xf numFmtId="0" fontId="47" fillId="25" borderId="20" xfId="70" applyFont="1" applyFill="1" applyBorder="1"/>
    <xf numFmtId="1" fontId="85" fillId="26" borderId="0" xfId="70" applyNumberFormat="1" applyFont="1" applyFill="1" applyBorder="1" applyAlignment="1">
      <alignment horizontal="right"/>
    </xf>
    <xf numFmtId="0" fontId="47" fillId="25" borderId="0" xfId="70" applyFont="1" applyFill="1" applyBorder="1"/>
    <xf numFmtId="0" fontId="47" fillId="0" borderId="0" xfId="70" applyFont="1"/>
    <xf numFmtId="0" fontId="15" fillId="25" borderId="0" xfId="70" applyFont="1" applyFill="1"/>
    <xf numFmtId="0" fontId="15" fillId="25" borderId="20" xfId="70" applyFont="1" applyFill="1" applyBorder="1"/>
    <xf numFmtId="1" fontId="18" fillId="26" borderId="0" xfId="70" applyNumberFormat="1" applyFont="1" applyFill="1" applyBorder="1" applyAlignment="1">
      <alignment horizontal="right"/>
    </xf>
    <xf numFmtId="0" fontId="15" fillId="0" borderId="0" xfId="70" applyFont="1"/>
    <xf numFmtId="0" fontId="14" fillId="26" borderId="0" xfId="70" applyFont="1" applyFill="1" applyBorder="1" applyAlignment="1">
      <alignment horizontal="left"/>
    </xf>
    <xf numFmtId="0" fontId="49" fillId="25" borderId="0" xfId="70" applyFont="1" applyFill="1"/>
    <xf numFmtId="0" fontId="76" fillId="25" borderId="20" xfId="70" applyFont="1" applyFill="1" applyBorder="1"/>
    <xf numFmtId="0" fontId="81" fillId="25" borderId="0" xfId="70" applyFont="1" applyFill="1" applyBorder="1" applyAlignment="1">
      <alignment horizontal="left"/>
    </xf>
    <xf numFmtId="0" fontId="31" fillId="25" borderId="0" xfId="70" applyFont="1" applyFill="1"/>
    <xf numFmtId="0" fontId="83" fillId="25" borderId="20" xfId="70" applyFont="1" applyFill="1" applyBorder="1"/>
    <xf numFmtId="3" fontId="85" fillId="26" borderId="0" xfId="70" applyNumberFormat="1" applyFont="1" applyFill="1" applyBorder="1" applyAlignment="1">
      <alignment horizontal="right"/>
    </xf>
    <xf numFmtId="0" fontId="31" fillId="0" borderId="0" xfId="70" applyFont="1"/>
    <xf numFmtId="3" fontId="7" fillId="25" borderId="0" xfId="70" applyNumberFormat="1" applyFont="1" applyFill="1" applyBorder="1"/>
    <xf numFmtId="0" fontId="73" fillId="25" borderId="20" xfId="70" applyFont="1" applyFill="1" applyBorder="1"/>
    <xf numFmtId="0" fontId="31" fillId="25" borderId="0" xfId="70" applyFont="1" applyFill="1" applyBorder="1" applyAlignment="1"/>
    <xf numFmtId="0" fontId="49" fillId="25" borderId="0" xfId="70" applyFont="1" applyFill="1" applyBorder="1" applyAlignment="1"/>
    <xf numFmtId="0" fontId="4" fillId="26" borderId="20" xfId="70" applyFill="1" applyBorder="1"/>
    <xf numFmtId="0" fontId="50" fillId="26" borderId="0" xfId="70" applyFont="1" applyFill="1" applyBorder="1" applyAlignment="1"/>
    <xf numFmtId="0" fontId="31" fillId="26" borderId="0" xfId="70" applyFont="1" applyFill="1" applyBorder="1"/>
    <xf numFmtId="0" fontId="18" fillId="26" borderId="0" xfId="70" applyFont="1" applyFill="1" applyBorder="1" applyAlignment="1">
      <alignment horizontal="left" wrapText="1"/>
    </xf>
    <xf numFmtId="0" fontId="7" fillId="26" borderId="0" xfId="70" applyFont="1" applyFill="1" applyBorder="1"/>
    <xf numFmtId="0" fontId="49" fillId="26" borderId="0" xfId="70" applyFont="1" applyFill="1" applyBorder="1"/>
    <xf numFmtId="0" fontId="13" fillId="26" borderId="0" xfId="70" applyFont="1" applyFill="1" applyBorder="1" applyAlignment="1">
      <alignment horizontal="center"/>
    </xf>
    <xf numFmtId="0" fontId="13" fillId="26" borderId="0" xfId="70" applyFont="1" applyFill="1" applyBorder="1" applyAlignment="1"/>
    <xf numFmtId="0" fontId="20" fillId="26" borderId="0" xfId="70" applyFont="1" applyFill="1" applyBorder="1" applyAlignment="1">
      <alignment horizontal="left"/>
    </xf>
    <xf numFmtId="0" fontId="12" fillId="25" borderId="0" xfId="70" applyFont="1" applyFill="1"/>
    <xf numFmtId="0" fontId="12" fillId="26" borderId="20" xfId="70" applyFont="1" applyFill="1" applyBorder="1"/>
    <xf numFmtId="0" fontId="13" fillId="26" borderId="0" xfId="70" applyFont="1" applyFill="1" applyBorder="1" applyAlignment="1">
      <alignment horizontal="left" indent="1"/>
    </xf>
    <xf numFmtId="0" fontId="12" fillId="0" borderId="0" xfId="70" applyFont="1"/>
    <xf numFmtId="167" fontId="14" fillId="26" borderId="0" xfId="70" applyNumberFormat="1" applyFont="1" applyFill="1" applyBorder="1" applyAlignment="1">
      <alignment horizontal="center"/>
    </xf>
    <xf numFmtId="165" fontId="11" fillId="26" borderId="0" xfId="70" applyNumberFormat="1" applyFont="1" applyFill="1" applyBorder="1" applyAlignment="1">
      <alignment horizontal="center"/>
    </xf>
    <xf numFmtId="0" fontId="15" fillId="26" borderId="20" xfId="70" applyFont="1" applyFill="1" applyBorder="1"/>
    <xf numFmtId="0" fontId="14" fillId="26" borderId="20" xfId="70" applyFont="1" applyFill="1" applyBorder="1"/>
    <xf numFmtId="0" fontId="5" fillId="26" borderId="0" xfId="70" applyFont="1" applyFill="1" applyBorder="1" applyAlignment="1">
      <alignment horizontal="center" wrapText="1"/>
    </xf>
    <xf numFmtId="0" fontId="5" fillId="26" borderId="0" xfId="70" applyFont="1" applyFill="1" applyBorder="1"/>
    <xf numFmtId="0" fontId="11" fillId="26" borderId="0" xfId="70" applyFont="1" applyFill="1" applyBorder="1" applyAlignment="1">
      <alignment horizontal="left" indent="1"/>
    </xf>
    <xf numFmtId="0" fontId="5" fillId="26" borderId="20" xfId="70" applyFont="1" applyFill="1" applyBorder="1"/>
    <xf numFmtId="0" fontId="86" fillId="26" borderId="0" xfId="70" applyFont="1" applyFill="1" applyBorder="1" applyAlignment="1">
      <alignment horizontal="left"/>
    </xf>
    <xf numFmtId="0" fontId="11" fillId="25" borderId="23" xfId="70" applyFont="1" applyFill="1" applyBorder="1" applyAlignment="1">
      <alignment horizontal="left"/>
    </xf>
    <xf numFmtId="0" fontId="11" fillId="25" borderId="22" xfId="70" applyFont="1" applyFill="1" applyBorder="1" applyAlignment="1">
      <alignment horizontal="left"/>
    </xf>
    <xf numFmtId="0" fontId="7" fillId="25" borderId="0" xfId="70" applyFont="1" applyFill="1" applyBorder="1"/>
    <xf numFmtId="0" fontId="58" fillId="0" borderId="0" xfId="0" applyFont="1"/>
    <xf numFmtId="0" fontId="61" fillId="25" borderId="0" xfId="0" applyFont="1" applyFill="1" applyBorder="1"/>
    <xf numFmtId="0" fontId="0" fillId="25" borderId="21" xfId="0" applyFill="1" applyBorder="1"/>
    <xf numFmtId="0" fontId="7" fillId="25" borderId="19" xfId="0" applyFont="1" applyFill="1" applyBorder="1"/>
    <xf numFmtId="0" fontId="0" fillId="26" borderId="0" xfId="0" applyFill="1" applyBorder="1" applyAlignment="1">
      <alignment vertical="justify" wrapText="1"/>
    </xf>
    <xf numFmtId="0" fontId="47" fillId="25" borderId="0" xfId="0" applyFont="1" applyFill="1"/>
    <xf numFmtId="0" fontId="47" fillId="25" borderId="0" xfId="0" applyFont="1" applyFill="1" applyBorder="1"/>
    <xf numFmtId="0" fontId="47" fillId="0" borderId="0" xfId="0" applyFont="1"/>
    <xf numFmtId="2" fontId="18" fillId="26" borderId="0" xfId="0" applyNumberFormat="1" applyFont="1" applyFill="1" applyBorder="1" applyAlignment="1">
      <alignment horizontal="right"/>
    </xf>
    <xf numFmtId="0" fontId="0" fillId="0" borderId="0" xfId="0" applyAlignment="1"/>
    <xf numFmtId="0" fontId="18" fillId="26" borderId="0" xfId="0" applyFont="1" applyFill="1" applyBorder="1" applyAlignment="1">
      <alignment horizontal="right"/>
    </xf>
    <xf numFmtId="164" fontId="18" fillId="25" borderId="0" xfId="0" applyNumberFormat="1" applyFont="1" applyFill="1" applyBorder="1" applyAlignment="1">
      <alignment horizontal="right"/>
    </xf>
    <xf numFmtId="0" fontId="102" fillId="26" borderId="16" xfId="0" applyFont="1" applyFill="1" applyBorder="1" applyAlignment="1">
      <alignment vertical="center"/>
    </xf>
    <xf numFmtId="0" fontId="102" fillId="26" borderId="17" xfId="0" applyFont="1" applyFill="1" applyBorder="1" applyAlignment="1">
      <alignment vertical="center"/>
    </xf>
    <xf numFmtId="164" fontId="85" fillId="25" borderId="0" xfId="0" applyNumberFormat="1" applyFont="1" applyFill="1" applyBorder="1" applyAlignment="1">
      <alignment horizontal="right"/>
    </xf>
    <xf numFmtId="164" fontId="85"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7" fillId="25" borderId="0" xfId="0" applyFont="1" applyFill="1" applyBorder="1" applyAlignment="1"/>
    <xf numFmtId="0" fontId="58" fillId="25" borderId="0" xfId="0" applyFont="1" applyFill="1" applyAlignment="1"/>
    <xf numFmtId="0" fontId="58" fillId="25" borderId="20" xfId="0" applyFont="1" applyFill="1" applyBorder="1" applyAlignment="1"/>
    <xf numFmtId="0" fontId="85" fillId="25" borderId="0" xfId="0" applyFont="1" applyFill="1" applyBorder="1" applyAlignment="1"/>
    <xf numFmtId="0" fontId="85" fillId="26" borderId="0" xfId="0" applyFont="1" applyFill="1" applyBorder="1" applyAlignment="1"/>
    <xf numFmtId="0" fontId="74" fillId="25" borderId="0" xfId="0" applyFont="1" applyFill="1" applyBorder="1" applyAlignment="1"/>
    <xf numFmtId="0" fontId="58" fillId="0" borderId="0" xfId="0" applyFont="1" applyAlignment="1"/>
    <xf numFmtId="0" fontId="61" fillId="25" borderId="0" xfId="0" applyFont="1" applyFill="1" applyBorder="1" applyAlignment="1"/>
    <xf numFmtId="0" fontId="0" fillId="26" borderId="20" xfId="0" applyFill="1" applyBorder="1" applyAlignment="1"/>
    <xf numFmtId="0" fontId="44" fillId="25" borderId="0" xfId="0" applyFont="1" applyFill="1" applyBorder="1" applyAlignment="1">
      <alignment vertical="top"/>
    </xf>
    <xf numFmtId="0" fontId="11" fillId="25" borderId="0" xfId="0" applyFont="1" applyFill="1" applyBorder="1"/>
    <xf numFmtId="0" fontId="103" fillId="26" borderId="16" xfId="0" applyFont="1" applyFill="1" applyBorder="1" applyAlignment="1">
      <alignment vertical="center"/>
    </xf>
    <xf numFmtId="0" fontId="103" fillId="26" borderId="17" xfId="0" applyFont="1" applyFill="1" applyBorder="1" applyAlignment="1">
      <alignment vertical="center"/>
    </xf>
    <xf numFmtId="0" fontId="11" fillId="26" borderId="0" xfId="0" applyFont="1" applyFill="1" applyBorder="1"/>
    <xf numFmtId="0" fontId="68" fillId="25" borderId="0" xfId="0" applyFont="1" applyFill="1" applyBorder="1" applyAlignment="1">
      <alignment vertical="center"/>
    </xf>
    <xf numFmtId="0" fontId="48" fillId="25" borderId="0" xfId="0" applyFont="1" applyFill="1" applyBorder="1"/>
    <xf numFmtId="0" fontId="23" fillId="25" borderId="0" xfId="0" applyFont="1" applyFill="1" applyBorder="1"/>
    <xf numFmtId="164" fontId="14" fillId="27" borderId="0" xfId="40" applyNumberFormat="1" applyFont="1" applyFill="1" applyBorder="1" applyAlignment="1">
      <alignment horizontal="center" wrapText="1"/>
    </xf>
    <xf numFmtId="49" fontId="44" fillId="24" borderId="0" xfId="40" applyNumberFormat="1" applyFont="1" applyFill="1" applyBorder="1" applyAlignment="1">
      <alignment horizontal="center" vertical="center" wrapText="1"/>
    </xf>
    <xf numFmtId="167" fontId="14" fillId="26" borderId="0" xfId="62" applyNumberFormat="1" applyFont="1" applyFill="1" applyBorder="1" applyAlignment="1">
      <alignment horizontal="right" indent="1"/>
    </xf>
    <xf numFmtId="167" fontId="72" fillId="27" borderId="0" xfId="40" applyNumberFormat="1" applyFont="1" applyFill="1" applyBorder="1" applyAlignment="1">
      <alignment horizontal="right" wrapText="1" indent="1"/>
    </xf>
    <xf numFmtId="167" fontId="14" fillId="27" borderId="0" xfId="40" applyNumberFormat="1" applyFont="1" applyFill="1" applyBorder="1" applyAlignment="1">
      <alignment horizontal="right" wrapText="1" indent="1"/>
    </xf>
    <xf numFmtId="165" fontId="72" fillId="27" borderId="0" xfId="58" applyNumberFormat="1" applyFont="1" applyFill="1" applyBorder="1" applyAlignment="1">
      <alignment horizontal="right" wrapText="1" indent="1"/>
    </xf>
    <xf numFmtId="2" fontId="14" fillId="27" borderId="0" xfId="40" applyNumberFormat="1" applyFont="1" applyFill="1" applyBorder="1" applyAlignment="1">
      <alignment horizontal="right" wrapText="1" indent="1"/>
    </xf>
    <xf numFmtId="0" fontId="18" fillId="25" borderId="0" xfId="62" applyFont="1" applyFill="1" applyBorder="1" applyAlignment="1">
      <alignment horizontal="right"/>
    </xf>
    <xf numFmtId="0" fontId="4" fillId="25" borderId="0" xfId="62" applyFill="1" applyBorder="1" applyAlignment="1">
      <alignment vertical="top"/>
    </xf>
    <xf numFmtId="0" fontId="18" fillId="24" borderId="0" xfId="40" applyFont="1" applyFill="1" applyBorder="1" applyAlignment="1">
      <alignment vertical="top"/>
    </xf>
    <xf numFmtId="0" fontId="4" fillId="25" borderId="20" xfId="70" applyFill="1" applyBorder="1" applyAlignment="1">
      <alignment vertical="center"/>
    </xf>
    <xf numFmtId="0" fontId="13" fillId="25" borderId="0" xfId="70" applyFont="1" applyFill="1" applyBorder="1" applyAlignment="1">
      <alignment vertical="center"/>
    </xf>
    <xf numFmtId="0" fontId="13" fillId="25" borderId="0" xfId="62" applyFont="1" applyFill="1" applyBorder="1" applyAlignment="1">
      <alignment horizontal="left" indent="1"/>
    </xf>
    <xf numFmtId="167" fontId="14" fillId="27" borderId="0" xfId="40" applyNumberFormat="1" applyFont="1" applyFill="1" applyBorder="1" applyAlignment="1">
      <alignment horizontal="center" wrapText="1"/>
    </xf>
    <xf numFmtId="0" fontId="14" fillId="25" borderId="0" xfId="70" applyFont="1" applyFill="1" applyBorder="1" applyAlignment="1">
      <alignment horizontal="left"/>
    </xf>
    <xf numFmtId="0" fontId="4" fillId="26" borderId="0" xfId="70" applyFill="1"/>
    <xf numFmtId="0" fontId="18" fillId="25" borderId="0" xfId="70" applyFont="1" applyFill="1" applyBorder="1" applyAlignment="1">
      <alignment horizontal="right"/>
    </xf>
    <xf numFmtId="0" fontId="4" fillId="0" borderId="18" xfId="70" applyFill="1" applyBorder="1"/>
    <xf numFmtId="0" fontId="43" fillId="25" borderId="0" xfId="70" applyFont="1" applyFill="1" applyBorder="1" applyAlignment="1">
      <alignment horizontal="left"/>
    </xf>
    <xf numFmtId="0" fontId="4" fillId="0" borderId="0" xfId="70" applyAlignment="1">
      <alignment horizontal="center"/>
    </xf>
    <xf numFmtId="0" fontId="4" fillId="26" borderId="0" xfId="70" applyFill="1" applyBorder="1" applyAlignment="1">
      <alignment vertical="center"/>
    </xf>
    <xf numFmtId="3" fontId="14" fillId="25" borderId="0" xfId="70" applyNumberFormat="1" applyFont="1" applyFill="1" applyBorder="1" applyAlignment="1">
      <alignment horizontal="right"/>
    </xf>
    <xf numFmtId="0" fontId="5" fillId="25" borderId="0" xfId="70" applyFont="1" applyFill="1" applyAlignment="1">
      <alignment vertical="top"/>
    </xf>
    <xf numFmtId="0" fontId="5" fillId="25" borderId="20" xfId="70" applyFont="1" applyFill="1" applyBorder="1" applyAlignment="1">
      <alignment vertical="top"/>
    </xf>
    <xf numFmtId="0" fontId="5" fillId="25" borderId="0" xfId="70" applyFont="1" applyFill="1" applyBorder="1" applyAlignment="1">
      <alignment vertical="top"/>
    </xf>
    <xf numFmtId="0" fontId="5" fillId="0" borderId="0" xfId="70" applyFont="1" applyAlignment="1">
      <alignment vertical="top"/>
    </xf>
    <xf numFmtId="0" fontId="5" fillId="25" borderId="0" xfId="70" applyFont="1" applyFill="1" applyBorder="1" applyAlignment="1">
      <alignment horizontal="center"/>
    </xf>
    <xf numFmtId="0" fontId="7" fillId="25" borderId="0" xfId="70" applyFont="1" applyFill="1" applyBorder="1" applyAlignment="1">
      <alignment vertical="top"/>
    </xf>
    <xf numFmtId="0" fontId="16" fillId="29" borderId="20" xfId="70" applyFont="1" applyFill="1" applyBorder="1" applyAlignment="1">
      <alignment horizontal="center" vertical="center"/>
    </xf>
    <xf numFmtId="0" fontId="96" fillId="35" borderId="0" xfId="68" applyFill="1" applyBorder="1" applyAlignment="1" applyProtection="1"/>
    <xf numFmtId="0" fontId="31" fillId="25" borderId="0" xfId="70" applyFont="1" applyFill="1" applyBorder="1" applyAlignment="1">
      <alignment vertical="top"/>
    </xf>
    <xf numFmtId="0" fontId="14" fillId="25" borderId="0" xfId="70" applyFont="1" applyFill="1" applyBorder="1" applyAlignment="1">
      <alignment vertical="top"/>
    </xf>
    <xf numFmtId="1" fontId="14" fillId="25" borderId="0" xfId="70" applyNumberFormat="1" applyFont="1" applyFill="1" applyBorder="1" applyAlignment="1">
      <alignment vertical="top"/>
    </xf>
    <xf numFmtId="0" fontId="4" fillId="25" borderId="0" xfId="70" applyNumberFormat="1" applyFont="1" applyFill="1" applyBorder="1" applyAlignment="1">
      <alignment vertical="top"/>
    </xf>
    <xf numFmtId="0" fontId="13" fillId="25" borderId="0" xfId="62" applyFont="1" applyFill="1" applyBorder="1" applyAlignment="1">
      <alignment horizontal="left" indent="1"/>
    </xf>
    <xf numFmtId="0" fontId="11" fillId="25" borderId="22" xfId="62" applyFont="1" applyFill="1" applyBorder="1" applyAlignment="1">
      <alignment horizontal="left"/>
    </xf>
    <xf numFmtId="0" fontId="51" fillId="25" borderId="19" xfId="0" applyFont="1" applyFill="1" applyBorder="1"/>
    <xf numFmtId="0" fontId="7" fillId="25" borderId="19" xfId="0" applyFont="1" applyFill="1" applyBorder="1" applyAlignment="1"/>
    <xf numFmtId="0" fontId="4" fillId="0" borderId="0" xfId="62" applyFill="1" applyBorder="1"/>
    <xf numFmtId="3" fontId="4" fillId="25" borderId="0" xfId="70" applyNumberFormat="1" applyFill="1"/>
    <xf numFmtId="0" fontId="13" fillId="25" borderId="18" xfId="70" applyFont="1" applyFill="1" applyBorder="1" applyAlignment="1"/>
    <xf numFmtId="167" fontId="69" fillId="26" borderId="0" xfId="62" applyNumberFormat="1" applyFont="1" applyFill="1" applyBorder="1" applyAlignment="1">
      <alignment horizontal="center"/>
    </xf>
    <xf numFmtId="167" fontId="14" fillId="26" borderId="0" xfId="62" applyNumberFormat="1" applyFont="1" applyFill="1" applyBorder="1" applyAlignment="1">
      <alignment horizontal="center"/>
    </xf>
    <xf numFmtId="164" fontId="53" fillId="26" borderId="0" xfId="40" applyNumberFormat="1" applyFont="1" applyFill="1" applyBorder="1" applyAlignment="1">
      <alignment horizontal="center" wrapText="1"/>
    </xf>
    <xf numFmtId="165" fontId="90" fillId="26" borderId="0" xfId="70" applyNumberFormat="1" applyFont="1" applyFill="1" applyBorder="1"/>
    <xf numFmtId="0" fontId="11" fillId="26" borderId="0" xfId="62" applyFont="1" applyFill="1" applyBorder="1" applyAlignment="1">
      <alignment horizontal="left" indent="1"/>
    </xf>
    <xf numFmtId="0" fontId="11" fillId="26" borderId="0" xfId="62" applyFont="1" applyFill="1" applyBorder="1" applyAlignment="1"/>
    <xf numFmtId="0" fontId="70" fillId="26" borderId="0" xfId="62" applyFont="1" applyFill="1" applyBorder="1" applyAlignment="1">
      <alignment horizontal="left" indent="1"/>
    </xf>
    <xf numFmtId="0" fontId="11" fillId="26" borderId="36" xfId="62" applyFont="1" applyFill="1" applyBorder="1" applyAlignment="1">
      <alignment horizontal="left" indent="1"/>
    </xf>
    <xf numFmtId="0" fontId="11" fillId="26" borderId="36" xfId="62" applyFont="1" applyFill="1" applyBorder="1" applyAlignment="1"/>
    <xf numFmtId="165" fontId="14" fillId="26" borderId="0" xfId="70" applyNumberFormat="1" applyFont="1" applyFill="1" applyBorder="1" applyAlignment="1">
      <alignment horizontal="center"/>
    </xf>
    <xf numFmtId="0" fontId="18" fillId="25" borderId="0" xfId="0" applyFont="1" applyFill="1" applyBorder="1" applyAlignment="1">
      <alignment horizontal="right"/>
    </xf>
    <xf numFmtId="0" fontId="13" fillId="25" borderId="11" xfId="0" applyFont="1" applyFill="1" applyBorder="1" applyAlignment="1">
      <alignment horizontal="center"/>
    </xf>
    <xf numFmtId="0" fontId="72" fillId="25" borderId="0" xfId="0" applyFont="1" applyFill="1" applyBorder="1" applyAlignment="1">
      <alignment horizontal="left"/>
    </xf>
    <xf numFmtId="0" fontId="18" fillId="25" borderId="0" xfId="0" applyFont="1" applyFill="1" applyBorder="1" applyAlignment="1">
      <alignment vertical="top"/>
    </xf>
    <xf numFmtId="0" fontId="7" fillId="25" borderId="0" xfId="0" applyFont="1" applyFill="1" applyBorder="1"/>
    <xf numFmtId="0" fontId="14" fillId="25" borderId="0" xfId="0" applyFont="1" applyFill="1" applyBorder="1" applyAlignment="1">
      <alignment horizontal="right"/>
    </xf>
    <xf numFmtId="0" fontId="11" fillId="25" borderId="0" xfId="70" applyFont="1" applyFill="1" applyBorder="1" applyAlignment="1">
      <alignment horizontal="left"/>
    </xf>
    <xf numFmtId="0" fontId="12" fillId="25" borderId="0" xfId="0" applyFont="1" applyFill="1" applyBorder="1"/>
    <xf numFmtId="0" fontId="4" fillId="25" borderId="19" xfId="70" applyFill="1" applyBorder="1"/>
    <xf numFmtId="0" fontId="77" fillId="26" borderId="15" xfId="70" applyFont="1" applyFill="1" applyBorder="1" applyAlignment="1">
      <alignment vertical="center"/>
    </xf>
    <xf numFmtId="0" fontId="102" fillId="26" borderId="16" xfId="70" applyFont="1" applyFill="1" applyBorder="1" applyAlignment="1">
      <alignment vertical="center"/>
    </xf>
    <xf numFmtId="0" fontId="102" fillId="26" borderId="17" xfId="70" applyFont="1" applyFill="1" applyBorder="1" applyAlignment="1">
      <alignment vertical="center"/>
    </xf>
    <xf numFmtId="0" fontId="58" fillId="25" borderId="0" xfId="70" applyFont="1" applyFill="1"/>
    <xf numFmtId="0" fontId="58" fillId="25" borderId="0" xfId="70" applyFont="1" applyFill="1" applyBorder="1"/>
    <xf numFmtId="0" fontId="61" fillId="25" borderId="19" xfId="70" applyFont="1" applyFill="1" applyBorder="1"/>
    <xf numFmtId="0" fontId="58" fillId="0" borderId="0" xfId="70" applyFont="1"/>
    <xf numFmtId="0" fontId="59" fillId="0" borderId="0" xfId="70" applyFont="1"/>
    <xf numFmtId="0" fontId="59" fillId="25" borderId="0" xfId="70" applyFont="1" applyFill="1"/>
    <xf numFmtId="0" fontId="59" fillId="25" borderId="0" xfId="70" applyFont="1" applyFill="1" applyBorder="1"/>
    <xf numFmtId="0" fontId="65" fillId="25" borderId="19" xfId="70" applyFont="1" applyFill="1" applyBorder="1"/>
    <xf numFmtId="0" fontId="59" fillId="26" borderId="0" xfId="70" applyFont="1" applyFill="1"/>
    <xf numFmtId="0" fontId="7" fillId="25" borderId="0" xfId="70" applyFont="1" applyFill="1" applyBorder="1" applyAlignment="1">
      <alignment vertical="center"/>
    </xf>
    <xf numFmtId="0" fontId="4" fillId="0" borderId="0" xfId="70" applyBorder="1" applyAlignment="1">
      <alignment vertical="center"/>
    </xf>
    <xf numFmtId="0" fontId="16" fillId="30" borderId="19" xfId="70" applyFont="1" applyFill="1" applyBorder="1" applyAlignment="1">
      <alignment horizontal="center" vertical="center"/>
    </xf>
    <xf numFmtId="3" fontId="5" fillId="25" borderId="22" xfId="70" applyNumberFormat="1" applyFont="1" applyFill="1" applyBorder="1" applyAlignment="1">
      <alignment horizontal="center"/>
    </xf>
    <xf numFmtId="0" fontId="5" fillId="25" borderId="22" xfId="70" applyFont="1" applyFill="1" applyBorder="1" applyAlignment="1">
      <alignment horizontal="center"/>
    </xf>
    <xf numFmtId="3" fontId="5" fillId="25" borderId="0" xfId="70" applyNumberFormat="1" applyFont="1" applyFill="1" applyBorder="1" applyAlignment="1">
      <alignment horizontal="center"/>
    </xf>
    <xf numFmtId="0" fontId="17" fillId="26" borderId="16" xfId="70" applyFont="1" applyFill="1" applyBorder="1" applyAlignment="1">
      <alignment vertical="center"/>
    </xf>
    <xf numFmtId="0" fontId="53" fillId="26" borderId="16" xfId="70" applyFont="1" applyFill="1" applyBorder="1" applyAlignment="1">
      <alignment horizontal="center" vertical="center"/>
    </xf>
    <xf numFmtId="0" fontId="53" fillId="26" borderId="17" xfId="70" applyFont="1" applyFill="1" applyBorder="1" applyAlignment="1">
      <alignment horizontal="center" vertical="center"/>
    </xf>
    <xf numFmtId="0" fontId="17" fillId="25" borderId="0" xfId="70" applyFont="1" applyFill="1" applyBorder="1" applyAlignment="1">
      <alignment vertical="center"/>
    </xf>
    <xf numFmtId="0" fontId="53" fillId="25" borderId="0" xfId="70" applyFont="1" applyFill="1" applyBorder="1" applyAlignment="1">
      <alignment horizontal="center" vertical="center"/>
    </xf>
    <xf numFmtId="0" fontId="73" fillId="25" borderId="0" xfId="70" applyFont="1" applyFill="1"/>
    <xf numFmtId="0" fontId="73" fillId="0" borderId="0" xfId="70" applyFont="1" applyFill="1"/>
    <xf numFmtId="165" fontId="75" fillId="26" borderId="0" xfId="70" applyNumberFormat="1" applyFont="1" applyFill="1" applyBorder="1" applyAlignment="1">
      <alignment horizontal="right" vertical="center"/>
    </xf>
    <xf numFmtId="165" fontId="14" fillId="26" borderId="0" xfId="70" applyNumberFormat="1" applyFont="1" applyFill="1" applyBorder="1" applyAlignment="1">
      <alignment horizontal="right" vertical="center"/>
    </xf>
    <xf numFmtId="165" fontId="5" fillId="25" borderId="0" xfId="70" applyNumberFormat="1" applyFont="1" applyFill="1" applyBorder="1" applyAlignment="1">
      <alignment horizontal="right" vertical="center"/>
    </xf>
    <xf numFmtId="0" fontId="72" fillId="25" borderId="0" xfId="70" applyFont="1" applyFill="1" applyBorder="1" applyAlignment="1">
      <alignment horizontal="center" vertical="center"/>
    </xf>
    <xf numFmtId="165" fontId="75" fillId="25" borderId="0" xfId="70" applyNumberFormat="1" applyFont="1" applyFill="1" applyBorder="1" applyAlignment="1">
      <alignment horizontal="center" vertical="center"/>
    </xf>
    <xf numFmtId="165" fontId="72" fillId="26" borderId="0" xfId="70" applyNumberFormat="1" applyFont="1" applyFill="1" applyBorder="1" applyAlignment="1">
      <alignment horizontal="right" vertical="center" wrapText="1"/>
    </xf>
    <xf numFmtId="0" fontId="76" fillId="25" borderId="0" xfId="70" applyFont="1" applyFill="1" applyAlignment="1">
      <alignment vertical="center"/>
    </xf>
    <xf numFmtId="0" fontId="76" fillId="25" borderId="20" xfId="70" applyFont="1" applyFill="1" applyBorder="1" applyAlignment="1">
      <alignment vertical="center"/>
    </xf>
    <xf numFmtId="0" fontId="76" fillId="0" borderId="0" xfId="70" applyFont="1" applyFill="1" applyBorder="1" applyAlignment="1">
      <alignment vertical="center"/>
    </xf>
    <xf numFmtId="165" fontId="72" fillId="26" borderId="0" xfId="70" applyNumberFormat="1" applyFont="1" applyFill="1" applyBorder="1" applyAlignment="1">
      <alignment horizontal="right" vertical="center"/>
    </xf>
    <xf numFmtId="0" fontId="76" fillId="0" borderId="0" xfId="70" applyFont="1" applyFill="1" applyAlignment="1">
      <alignment vertical="center"/>
    </xf>
    <xf numFmtId="49" fontId="14" fillId="25" borderId="0" xfId="70" applyNumberFormat="1" applyFont="1" applyFill="1" applyBorder="1" applyAlignment="1">
      <alignment horizontal="left" indent="1"/>
    </xf>
    <xf numFmtId="165" fontId="5" fillId="25" borderId="0" xfId="70" applyNumberFormat="1" applyFont="1" applyFill="1" applyBorder="1" applyAlignment="1">
      <alignment horizontal="center" vertical="center"/>
    </xf>
    <xf numFmtId="49" fontId="75" fillId="25" borderId="0" xfId="70" applyNumberFormat="1" applyFont="1" applyFill="1" applyBorder="1" applyAlignment="1">
      <alignment horizontal="left" indent="1"/>
    </xf>
    <xf numFmtId="0" fontId="26" fillId="25" borderId="0" xfId="70" applyFont="1" applyFill="1"/>
    <xf numFmtId="0" fontId="26" fillId="25" borderId="20" xfId="70" applyFont="1" applyFill="1" applyBorder="1"/>
    <xf numFmtId="49" fontId="13" fillId="25" borderId="0" xfId="70" applyNumberFormat="1" applyFont="1" applyFill="1" applyBorder="1" applyAlignment="1">
      <alignment horizontal="left" indent="1"/>
    </xf>
    <xf numFmtId="0" fontId="26" fillId="0" borderId="0" xfId="70" applyFont="1" applyFill="1"/>
    <xf numFmtId="0" fontId="72" fillId="25" borderId="0" xfId="70" applyFont="1" applyFill="1"/>
    <xf numFmtId="0" fontId="72" fillId="25" borderId="20" xfId="70" applyFont="1" applyFill="1" applyBorder="1"/>
    <xf numFmtId="49" fontId="72" fillId="25" borderId="0" xfId="70" applyNumberFormat="1" applyFont="1" applyFill="1" applyBorder="1" applyAlignment="1">
      <alignment horizontal="left" indent="1"/>
    </xf>
    <xf numFmtId="0" fontId="72" fillId="0" borderId="0" xfId="70" applyFont="1" applyFill="1"/>
    <xf numFmtId="0" fontId="58" fillId="25" borderId="20" xfId="70" applyFont="1" applyFill="1" applyBorder="1"/>
    <xf numFmtId="0" fontId="57" fillId="25" borderId="0" xfId="70" applyFont="1" applyFill="1" applyBorder="1" applyAlignment="1">
      <alignment horizontal="left"/>
    </xf>
    <xf numFmtId="0" fontId="57" fillId="25" borderId="0" xfId="70" applyFont="1" applyFill="1" applyBorder="1" applyAlignment="1">
      <alignment horizontal="justify" vertical="center"/>
    </xf>
    <xf numFmtId="165" fontId="57" fillId="25" borderId="0" xfId="70" applyNumberFormat="1" applyFont="1" applyFill="1" applyBorder="1" applyAlignment="1">
      <alignment horizontal="center" vertical="center"/>
    </xf>
    <xf numFmtId="165" fontId="57" fillId="25" borderId="0" xfId="70" applyNumberFormat="1" applyFont="1" applyFill="1" applyBorder="1" applyAlignment="1">
      <alignment horizontal="right" vertical="center" wrapText="1"/>
    </xf>
    <xf numFmtId="0" fontId="16" fillId="30" borderId="20" xfId="70" applyFont="1" applyFill="1" applyBorder="1" applyAlignment="1">
      <alignment horizontal="center" vertical="center"/>
    </xf>
    <xf numFmtId="49" fontId="5" fillId="25" borderId="0" xfId="70" applyNumberFormat="1" applyFont="1" applyFill="1" applyBorder="1" applyAlignment="1">
      <alignment horizontal="center"/>
    </xf>
    <xf numFmtId="49" fontId="14" fillId="25" borderId="0" xfId="70" applyNumberFormat="1" applyFont="1" applyFill="1" applyBorder="1" applyAlignment="1">
      <alignment horizontal="center"/>
    </xf>
    <xf numFmtId="0" fontId="14" fillId="25" borderId="0" xfId="70" applyNumberFormat="1" applyFont="1" applyFill="1" applyBorder="1" applyAlignment="1">
      <alignment horizontal="center"/>
    </xf>
    <xf numFmtId="3" fontId="4" fillId="0" borderId="0" xfId="70" applyNumberFormat="1" applyAlignment="1">
      <alignment horizontal="center"/>
    </xf>
    <xf numFmtId="0" fontId="72" fillId="25" borderId="0" xfId="70" applyFont="1" applyFill="1" applyBorder="1" applyAlignment="1">
      <alignment horizontal="left"/>
    </xf>
    <xf numFmtId="0" fontId="32" fillId="25" borderId="0" xfId="70" applyFont="1" applyFill="1" applyAlignment="1">
      <alignment vertical="center"/>
    </xf>
    <xf numFmtId="0" fontId="32" fillId="25" borderId="20" xfId="70" applyFont="1" applyFill="1" applyBorder="1" applyAlignment="1">
      <alignment vertical="center"/>
    </xf>
    <xf numFmtId="0" fontId="72" fillId="25" borderId="0" xfId="70" applyFont="1" applyFill="1" applyBorder="1" applyAlignment="1">
      <alignment horizontal="left" vertical="center"/>
    </xf>
    <xf numFmtId="0" fontId="81" fillId="25" borderId="0" xfId="70" applyFont="1" applyFill="1" applyBorder="1" applyAlignment="1">
      <alignment horizontal="left" vertical="center"/>
    </xf>
    <xf numFmtId="0" fontId="32" fillId="0" borderId="0" xfId="70" applyFont="1" applyAlignment="1">
      <alignment vertical="center"/>
    </xf>
    <xf numFmtId="0" fontId="32" fillId="26" borderId="0" xfId="70" applyFont="1" applyFill="1" applyBorder="1" applyAlignment="1">
      <alignment vertical="center"/>
    </xf>
    <xf numFmtId="0" fontId="34" fillId="26" borderId="0" xfId="70" applyFont="1" applyFill="1" applyBorder="1" applyAlignment="1">
      <alignment vertical="center"/>
    </xf>
    <xf numFmtId="0" fontId="32" fillId="0" borderId="0" xfId="70" applyFont="1" applyBorder="1" applyAlignment="1">
      <alignment vertical="center"/>
    </xf>
    <xf numFmtId="164" fontId="4" fillId="26" borderId="0" xfId="70" applyNumberFormat="1" applyFill="1" applyBorder="1"/>
    <xf numFmtId="0" fontId="15" fillId="25" borderId="0" xfId="70" applyFont="1" applyFill="1" applyBorder="1" applyAlignment="1">
      <alignment vertical="center"/>
    </xf>
    <xf numFmtId="0" fontId="6" fillId="25" borderId="0" xfId="70" applyFont="1" applyFill="1" applyBorder="1" applyAlignment="1">
      <alignment vertical="center"/>
    </xf>
    <xf numFmtId="0" fontId="32" fillId="25" borderId="20" xfId="70" applyFont="1" applyFill="1" applyBorder="1"/>
    <xf numFmtId="0" fontId="34" fillId="25" borderId="0" xfId="70" applyFont="1" applyFill="1" applyBorder="1"/>
    <xf numFmtId="3" fontId="14" fillId="25" borderId="0" xfId="70" applyNumberFormat="1" applyFont="1" applyFill="1" applyBorder="1"/>
    <xf numFmtId="0" fontId="11" fillId="25" borderId="0" xfId="70" applyFont="1" applyFill="1" applyAlignment="1"/>
    <xf numFmtId="0" fontId="11" fillId="25" borderId="20" xfId="70" applyFont="1" applyFill="1" applyBorder="1" applyAlignment="1"/>
    <xf numFmtId="0" fontId="11" fillId="0" borderId="0" xfId="70" applyFont="1" applyAlignment="1"/>
    <xf numFmtId="3" fontId="5" fillId="25" borderId="0" xfId="70" applyNumberFormat="1" applyFont="1" applyFill="1" applyBorder="1"/>
    <xf numFmtId="0" fontId="4" fillId="0" borderId="20" xfId="70" applyBorder="1"/>
    <xf numFmtId="0" fontId="18" fillId="25" borderId="0" xfId="70" applyFont="1" applyFill="1" applyBorder="1" applyAlignment="1">
      <alignment vertical="center"/>
    </xf>
    <xf numFmtId="0" fontId="14" fillId="25" borderId="0" xfId="70" applyFont="1" applyFill="1" applyBorder="1" applyAlignment="1">
      <alignment horizontal="left" vertical="center"/>
    </xf>
    <xf numFmtId="0" fontId="16" fillId="38" borderId="20" xfId="70" applyFont="1" applyFill="1" applyBorder="1" applyAlignment="1">
      <alignment horizontal="center" vertical="center"/>
    </xf>
    <xf numFmtId="0" fontId="13" fillId="24" borderId="0" xfId="40" applyFont="1" applyFill="1" applyBorder="1" applyAlignment="1">
      <alignment horizontal="left" indent="2"/>
    </xf>
    <xf numFmtId="0" fontId="31" fillId="24" borderId="0" xfId="40" applyFont="1" applyFill="1" applyBorder="1" applyAlignment="1">
      <alignment horizontal="left" vertical="top" wrapText="1"/>
    </xf>
    <xf numFmtId="49" fontId="14" fillId="25" borderId="0" xfId="70" applyNumberFormat="1" applyFont="1" applyFill="1" applyBorder="1" applyAlignment="1">
      <alignment horizontal="left"/>
    </xf>
    <xf numFmtId="3" fontId="4" fillId="0" borderId="0" xfId="70" applyNumberFormat="1" applyFill="1" applyAlignment="1">
      <alignment horizontal="center"/>
    </xf>
    <xf numFmtId="3" fontId="13" fillId="26" borderId="0" xfId="40" applyNumberFormat="1" applyFont="1" applyFill="1" applyBorder="1" applyAlignment="1">
      <alignment horizontal="right" wrapText="1"/>
    </xf>
    <xf numFmtId="3" fontId="11" fillId="26" borderId="10" xfId="70" applyNumberFormat="1" applyFont="1" applyFill="1" applyBorder="1" applyAlignment="1">
      <alignment horizontal="center"/>
    </xf>
    <xf numFmtId="3" fontId="4" fillId="26" borderId="0" xfId="70" applyNumberFormat="1" applyFill="1" applyBorder="1" applyAlignment="1">
      <alignment horizontal="center"/>
    </xf>
    <xf numFmtId="164" fontId="72" fillId="26" borderId="0" xfId="40" applyNumberFormat="1" applyFont="1" applyFill="1" applyBorder="1" applyAlignment="1">
      <alignment horizontal="right" indent="1"/>
    </xf>
    <xf numFmtId="0" fontId="73" fillId="26" borderId="0" xfId="70" applyFont="1" applyFill="1"/>
    <xf numFmtId="165" fontId="73" fillId="26" borderId="0" xfId="70" applyNumberFormat="1" applyFont="1" applyFill="1" applyBorder="1" applyAlignment="1">
      <alignment horizontal="center" vertical="center"/>
    </xf>
    <xf numFmtId="165" fontId="4" fillId="26" borderId="0" xfId="70" applyNumberFormat="1" applyFont="1" applyFill="1" applyBorder="1" applyAlignment="1">
      <alignment horizontal="center" vertical="center"/>
    </xf>
    <xf numFmtId="0" fontId="76" fillId="26" borderId="0" xfId="70" applyFont="1" applyFill="1" applyAlignment="1">
      <alignment vertical="center"/>
    </xf>
    <xf numFmtId="165" fontId="26" fillId="26" borderId="0" xfId="70" applyNumberFormat="1" applyFont="1" applyFill="1" applyBorder="1" applyAlignment="1">
      <alignment horizontal="center" vertical="center"/>
    </xf>
    <xf numFmtId="165" fontId="72" fillId="26" borderId="0" xfId="70" applyNumberFormat="1" applyFont="1" applyFill="1" applyBorder="1" applyAlignment="1">
      <alignment horizontal="center" vertical="center"/>
    </xf>
    <xf numFmtId="0" fontId="14" fillId="26" borderId="0" xfId="70" applyNumberFormat="1" applyFont="1" applyFill="1" applyBorder="1" applyAlignment="1">
      <alignment horizontal="right"/>
    </xf>
    <xf numFmtId="0" fontId="13" fillId="25" borderId="59" xfId="62" applyFont="1" applyFill="1" applyBorder="1" applyAlignment="1">
      <alignment horizontal="center"/>
    </xf>
    <xf numFmtId="0" fontId="13" fillId="25" borderId="60" xfId="62" applyFont="1" applyFill="1" applyBorder="1" applyAlignment="1">
      <alignment horizontal="center"/>
    </xf>
    <xf numFmtId="0" fontId="14" fillId="25" borderId="0" xfId="0" applyFont="1" applyFill="1" applyBorder="1" applyAlignment="1">
      <alignment horizontal="left"/>
    </xf>
    <xf numFmtId="0" fontId="18" fillId="25" borderId="0" xfId="0" applyFont="1" applyFill="1" applyBorder="1" applyAlignment="1">
      <alignment horizontal="right"/>
    </xf>
    <xf numFmtId="0" fontId="13" fillId="25" borderId="11" xfId="0" applyFont="1" applyFill="1" applyBorder="1" applyAlignment="1">
      <alignment horizontal="center"/>
    </xf>
    <xf numFmtId="0" fontId="7" fillId="25" borderId="0" xfId="0" applyFont="1" applyFill="1" applyBorder="1"/>
    <xf numFmtId="0" fontId="12" fillId="25" borderId="0" xfId="0" applyFont="1" applyFill="1" applyBorder="1"/>
    <xf numFmtId="0" fontId="26" fillId="26" borderId="0" xfId="62" applyFont="1" applyFill="1" applyBorder="1"/>
    <xf numFmtId="3" fontId="14" fillId="26" borderId="0" xfId="62" applyNumberFormat="1" applyFont="1" applyFill="1" applyBorder="1" applyAlignment="1">
      <alignment horizontal="right" indent="2"/>
    </xf>
    <xf numFmtId="0" fontId="58" fillId="26" borderId="0" xfId="62" applyFont="1" applyFill="1" applyBorder="1" applyAlignment="1"/>
    <xf numFmtId="0" fontId="15" fillId="26" borderId="0" xfId="62" applyFont="1" applyFill="1" applyBorder="1"/>
    <xf numFmtId="0" fontId="14" fillId="26" borderId="0" xfId="0" applyFont="1" applyFill="1" applyBorder="1" applyAlignment="1">
      <alignment horizontal="left"/>
    </xf>
    <xf numFmtId="0" fontId="18" fillId="26" borderId="0" xfId="70" applyFont="1" applyFill="1" applyBorder="1" applyAlignment="1">
      <alignment horizontal="left"/>
    </xf>
    <xf numFmtId="0" fontId="72" fillId="25" borderId="0" xfId="70" applyFont="1" applyFill="1" applyBorder="1" applyAlignment="1"/>
    <xf numFmtId="167" fontId="32" fillId="0" borderId="0" xfId="70" applyNumberFormat="1" applyFont="1" applyBorder="1" applyAlignment="1">
      <alignment vertical="center"/>
    </xf>
    <xf numFmtId="0" fontId="72" fillId="25" borderId="20" xfId="70" applyFont="1" applyFill="1" applyBorder="1" applyAlignment="1">
      <alignment horizontal="left" indent="1"/>
    </xf>
    <xf numFmtId="0" fontId="4" fillId="44" borderId="0" xfId="70" applyFill="1" applyBorder="1"/>
    <xf numFmtId="0" fontId="14" fillId="44" borderId="0" xfId="70" applyFont="1" applyFill="1" applyBorder="1"/>
    <xf numFmtId="164" fontId="14" fillId="45" borderId="0" xfId="40" applyNumberFormat="1" applyFont="1" applyFill="1" applyBorder="1" applyAlignment="1">
      <alignment horizontal="center" wrapText="1"/>
    </xf>
    <xf numFmtId="0" fontId="7" fillId="44" borderId="0" xfId="70" applyFont="1" applyFill="1" applyBorder="1"/>
    <xf numFmtId="0" fontId="4" fillId="35" borderId="0" xfId="70" applyFill="1" applyBorder="1"/>
    <xf numFmtId="164" fontId="4" fillId="35" borderId="0" xfId="70" applyNumberFormat="1" applyFill="1" applyBorder="1"/>
    <xf numFmtId="0" fontId="18" fillId="35" borderId="0" xfId="70" applyFont="1" applyFill="1" applyBorder="1" applyAlignment="1">
      <alignment horizontal="right"/>
    </xf>
    <xf numFmtId="0" fontId="7" fillId="35" borderId="0" xfId="70" applyFont="1" applyFill="1" applyBorder="1"/>
    <xf numFmtId="0" fontId="108" fillId="0" borderId="0" xfId="70" applyFont="1" applyBorder="1" applyAlignment="1">
      <alignment vertical="center"/>
    </xf>
    <xf numFmtId="0" fontId="108" fillId="0" borderId="0" xfId="70" applyFont="1" applyBorder="1"/>
    <xf numFmtId="0" fontId="109" fillId="0" borderId="0" xfId="70" applyFont="1" applyBorder="1" applyAlignment="1">
      <alignment wrapText="1"/>
    </xf>
    <xf numFmtId="0" fontId="108" fillId="0" borderId="0" xfId="70" applyFont="1"/>
    <xf numFmtId="167" fontId="108" fillId="0" borderId="0" xfId="70" applyNumberFormat="1" applyFont="1" applyBorder="1" applyAlignment="1">
      <alignment vertical="center"/>
    </xf>
    <xf numFmtId="165" fontId="108" fillId="0" borderId="0" xfId="70" applyNumberFormat="1" applyFont="1" applyBorder="1" applyAlignment="1">
      <alignment vertical="center"/>
    </xf>
    <xf numFmtId="0" fontId="4" fillId="0" borderId="0" xfId="70" applyFill="1" applyAlignment="1">
      <alignment vertical="center"/>
    </xf>
    <xf numFmtId="0" fontId="4" fillId="0" borderId="20" xfId="70" applyFill="1" applyBorder="1" applyAlignment="1">
      <alignment vertical="center"/>
    </xf>
    <xf numFmtId="0" fontId="4" fillId="0" borderId="0" xfId="70" applyFill="1" applyBorder="1" applyAlignment="1">
      <alignment vertical="center"/>
    </xf>
    <xf numFmtId="0" fontId="108" fillId="0" borderId="0" xfId="70" applyFont="1" applyFill="1" applyBorder="1" applyAlignment="1">
      <alignment vertical="center"/>
    </xf>
    <xf numFmtId="0" fontId="4" fillId="26" borderId="0" xfId="70" applyFill="1" applyAlignment="1">
      <alignment vertical="center"/>
    </xf>
    <xf numFmtId="0" fontId="13" fillId="26" borderId="11" xfId="62" applyFont="1" applyFill="1" applyBorder="1" applyAlignment="1">
      <alignment horizontal="center" vertical="center"/>
    </xf>
    <xf numFmtId="0" fontId="32" fillId="0" borderId="0" xfId="70" applyFont="1" applyFill="1"/>
    <xf numFmtId="0" fontId="110" fillId="46" borderId="0" xfId="70" applyFont="1" applyFill="1" applyBorder="1"/>
    <xf numFmtId="0" fontId="110" fillId="46" borderId="0" xfId="70" applyFont="1" applyFill="1" applyBorder="1" applyAlignment="1">
      <alignment vertical="center"/>
    </xf>
    <xf numFmtId="167" fontId="72" fillId="26" borderId="0" xfId="59" applyNumberFormat="1" applyFont="1" applyFill="1" applyBorder="1" applyAlignment="1">
      <alignment horizontal="right"/>
    </xf>
    <xf numFmtId="167" fontId="14" fillId="26" borderId="0" xfId="59" applyNumberFormat="1" applyFont="1" applyFill="1" applyBorder="1" applyAlignment="1">
      <alignment horizontal="right"/>
    </xf>
    <xf numFmtId="167" fontId="14" fillId="26" borderId="0" xfId="59" applyNumberFormat="1" applyFont="1" applyFill="1" applyBorder="1" applyAlignment="1">
      <alignment horizontal="right" indent="1"/>
    </xf>
    <xf numFmtId="2" fontId="11" fillId="26" borderId="0" xfId="62" applyNumberFormat="1" applyFont="1" applyFill="1" applyBorder="1" applyAlignment="1">
      <alignment horizontal="left" indent="1"/>
    </xf>
    <xf numFmtId="0" fontId="18" fillId="25" borderId="0" xfId="70" applyFont="1" applyFill="1" applyBorder="1" applyAlignment="1">
      <alignment horizontal="right"/>
    </xf>
    <xf numFmtId="0" fontId="4" fillId="25" borderId="20" xfId="70" applyFill="1" applyBorder="1" applyAlignment="1"/>
    <xf numFmtId="0" fontId="14" fillId="24" borderId="0" xfId="61" applyFont="1" applyFill="1" applyBorder="1" applyAlignment="1">
      <alignment horizontal="left"/>
    </xf>
    <xf numFmtId="0" fontId="98" fillId="27" borderId="0" xfId="61" applyFont="1" applyFill="1" applyBorder="1" applyAlignment="1">
      <alignment horizontal="left"/>
    </xf>
    <xf numFmtId="0" fontId="14" fillId="24" borderId="0" xfId="61" applyFont="1" applyFill="1" applyBorder="1" applyAlignment="1"/>
    <xf numFmtId="0" fontId="13" fillId="24" borderId="0" xfId="40" applyFont="1" applyFill="1" applyBorder="1" applyAlignment="1" applyProtection="1">
      <alignment horizontal="left" indent="1"/>
    </xf>
    <xf numFmtId="0" fontId="18" fillId="24" borderId="0" xfId="40" applyFont="1" applyFill="1" applyBorder="1" applyAlignment="1" applyProtection="1">
      <alignment horizontal="left" indent="1"/>
    </xf>
    <xf numFmtId="168" fontId="14" fillId="24" borderId="0" xfId="40" applyNumberFormat="1" applyFont="1" applyFill="1" applyBorder="1" applyAlignment="1" applyProtection="1">
      <alignment horizontal="right" wrapText="1"/>
    </xf>
    <xf numFmtId="0" fontId="13" fillId="24" borderId="0" xfId="40" applyFont="1" applyFill="1" applyBorder="1" applyProtection="1"/>
    <xf numFmtId="0" fontId="14" fillId="24" borderId="0" xfId="40" applyFont="1" applyFill="1" applyBorder="1" applyProtection="1"/>
    <xf numFmtId="0" fontId="16" fillId="30" borderId="20" xfId="62" applyFont="1" applyFill="1" applyBorder="1" applyAlignment="1" applyProtection="1">
      <alignment horizontal="center" vertical="center"/>
    </xf>
    <xf numFmtId="0" fontId="72" fillId="24" borderId="0" xfId="40" applyFont="1" applyFill="1" applyBorder="1" applyProtection="1"/>
    <xf numFmtId="0" fontId="13" fillId="24" borderId="0" xfId="40" applyFont="1" applyFill="1" applyBorder="1" applyAlignment="1" applyProtection="1">
      <alignment horizontal="left"/>
    </xf>
    <xf numFmtId="3" fontId="11" fillId="26" borderId="0" xfId="70" applyNumberFormat="1" applyFont="1" applyFill="1" applyBorder="1" applyAlignment="1">
      <alignment horizontal="right"/>
    </xf>
    <xf numFmtId="0" fontId="72" fillId="44" borderId="0" xfId="70" applyFont="1" applyFill="1" applyBorder="1" applyAlignment="1">
      <alignment horizontal="right"/>
    </xf>
    <xf numFmtId="167" fontId="72" fillId="25" borderId="0" xfId="59" applyNumberFormat="1" applyFont="1" applyFill="1" applyBorder="1" applyAlignment="1">
      <alignment horizontal="right" indent="1"/>
    </xf>
    <xf numFmtId="170" fontId="13" fillId="25" borderId="11" xfId="70" applyNumberFormat="1" applyFont="1" applyFill="1" applyBorder="1" applyAlignment="1">
      <alignment horizontal="center"/>
    </xf>
    <xf numFmtId="171" fontId="18" fillId="26" borderId="0" xfId="40" applyNumberFormat="1" applyFont="1" applyFill="1" applyBorder="1" applyAlignment="1">
      <alignment horizontal="right" wrapText="1"/>
    </xf>
    <xf numFmtId="171" fontId="18" fillId="25" borderId="0" xfId="40" applyNumberFormat="1" applyFont="1" applyFill="1" applyBorder="1" applyAlignment="1">
      <alignment horizontal="right" wrapText="1"/>
    </xf>
    <xf numFmtId="165" fontId="72" fillId="25" borderId="0" xfId="0" applyNumberFormat="1" applyFont="1" applyFill="1" applyBorder="1" applyAlignment="1">
      <alignment horizontal="center" vertical="center"/>
    </xf>
    <xf numFmtId="165" fontId="5" fillId="25" borderId="0" xfId="0" applyNumberFormat="1" applyFont="1" applyFill="1" applyBorder="1" applyAlignment="1">
      <alignment horizontal="center"/>
    </xf>
    <xf numFmtId="0" fontId="13" fillId="25" borderId="11" xfId="70" applyFont="1" applyFill="1" applyBorder="1" applyAlignment="1" applyProtection="1">
      <alignment horizontal="center"/>
    </xf>
    <xf numFmtId="0" fontId="13" fillId="25" borderId="12" xfId="70" applyFont="1" applyFill="1" applyBorder="1" applyAlignment="1" applyProtection="1">
      <alignment horizontal="center"/>
    </xf>
    <xf numFmtId="165" fontId="14" fillId="27" borderId="0" xfId="40" applyNumberFormat="1" applyFont="1" applyFill="1" applyBorder="1" applyAlignment="1">
      <alignment horizontal="right" wrapText="1" indent="1"/>
    </xf>
    <xf numFmtId="0" fontId="49" fillId="25" borderId="0" xfId="70" applyFont="1" applyFill="1" applyAlignment="1"/>
    <xf numFmtId="0" fontId="49" fillId="0" borderId="0" xfId="70" applyFont="1" applyBorder="1" applyAlignment="1"/>
    <xf numFmtId="0" fontId="86" fillId="25" borderId="0" xfId="70" applyFont="1" applyFill="1" applyBorder="1" applyAlignment="1">
      <alignment horizontal="left"/>
    </xf>
    <xf numFmtId="0" fontId="7" fillId="25" borderId="0" xfId="70" applyFont="1" applyFill="1" applyBorder="1" applyAlignment="1"/>
    <xf numFmtId="0" fontId="49" fillId="0" borderId="0" xfId="70" applyFont="1" applyAlignment="1"/>
    <xf numFmtId="167" fontId="5" fillId="26" borderId="0" xfId="70" applyNumberFormat="1" applyFont="1" applyFill="1" applyBorder="1" applyAlignment="1">
      <alignment horizontal="right" indent="3"/>
    </xf>
    <xf numFmtId="167" fontId="98" fillId="26" borderId="0" xfId="70" applyNumberFormat="1" applyFont="1" applyFill="1" applyBorder="1" applyAlignment="1">
      <alignment horizontal="right" indent="3"/>
    </xf>
    <xf numFmtId="0" fontId="114" fillId="25" borderId="0" xfId="70" applyFont="1" applyFill="1" applyBorder="1" applyAlignment="1">
      <alignment horizontal="left" vertical="center"/>
    </xf>
    <xf numFmtId="0" fontId="0" fillId="25" borderId="22" xfId="51" applyFont="1" applyFill="1" applyBorder="1"/>
    <xf numFmtId="3" fontId="32" fillId="0" borderId="0" xfId="70" applyNumberFormat="1" applyFont="1" applyBorder="1" applyAlignment="1">
      <alignment vertical="center"/>
    </xf>
    <xf numFmtId="165" fontId="32" fillId="0" borderId="0" xfId="70" applyNumberFormat="1" applyFont="1" applyBorder="1" applyAlignment="1">
      <alignment vertical="center"/>
    </xf>
    <xf numFmtId="0" fontId="14" fillId="24" borderId="0" xfId="40" applyFont="1" applyFill="1" applyBorder="1"/>
    <xf numFmtId="0" fontId="14" fillId="36" borderId="0" xfId="62" applyFont="1" applyFill="1" applyAlignment="1">
      <alignment vertical="center" wrapText="1"/>
    </xf>
    <xf numFmtId="0" fontId="93" fillId="38" borderId="0" xfId="62" applyFont="1" applyFill="1" applyBorder="1" applyAlignment="1">
      <alignment vertical="center"/>
    </xf>
    <xf numFmtId="0" fontId="5" fillId="36" borderId="0" xfId="62" applyFont="1" applyFill="1" applyAlignment="1">
      <alignment horizontal="left" vertical="center"/>
    </xf>
    <xf numFmtId="0" fontId="12" fillId="36" borderId="0" xfId="62" applyFont="1" applyFill="1" applyBorder="1" applyAlignment="1">
      <alignment horizontal="right" vertical="top" wrapText="1"/>
    </xf>
    <xf numFmtId="0" fontId="11" fillId="32" borderId="0" xfId="62" applyFont="1" applyFill="1" applyBorder="1" applyAlignment="1">
      <alignment horizontal="right"/>
    </xf>
    <xf numFmtId="0" fontId="12" fillId="32" borderId="0" xfId="62" applyFont="1" applyFill="1" applyBorder="1" applyAlignment="1">
      <alignment horizontal="right" vertical="top" wrapText="1"/>
    </xf>
    <xf numFmtId="0" fontId="12" fillId="36" borderId="38" xfId="62" applyFont="1" applyFill="1" applyBorder="1" applyAlignment="1">
      <alignment horizontal="right" vertical="top" wrapText="1"/>
    </xf>
    <xf numFmtId="0" fontId="13" fillId="36" borderId="0" xfId="62" applyFont="1" applyFill="1" applyBorder="1" applyAlignment="1">
      <alignment horizontal="right" vertical="center"/>
    </xf>
    <xf numFmtId="0" fontId="14" fillId="36" borderId="0" xfId="62" applyFont="1" applyFill="1" applyBorder="1" applyAlignment="1">
      <alignment horizontal="right" vertical="center" wrapText="1"/>
    </xf>
    <xf numFmtId="0" fontId="13" fillId="36" borderId="0" xfId="62" applyFont="1" applyFill="1" applyBorder="1" applyAlignment="1">
      <alignment horizontal="right" vertical="center" wrapText="1"/>
    </xf>
    <xf numFmtId="0" fontId="14" fillId="36" borderId="0" xfId="62" applyFont="1" applyFill="1" applyBorder="1" applyAlignment="1">
      <alignment horizontal="right" vertical="top" wrapText="1"/>
    </xf>
    <xf numFmtId="0" fontId="14" fillId="36" borderId="0" xfId="62" applyFont="1" applyFill="1" applyBorder="1" applyAlignment="1">
      <alignment horizontal="right" vertical="center"/>
    </xf>
    <xf numFmtId="0" fontId="14" fillId="36" borderId="0" xfId="62" applyFont="1" applyFill="1" applyBorder="1" applyAlignment="1">
      <alignment horizontal="right"/>
    </xf>
    <xf numFmtId="0" fontId="14" fillId="36" borderId="0" xfId="62" applyFont="1" applyFill="1" applyBorder="1" applyAlignment="1">
      <alignment horizontal="right" wrapText="1"/>
    </xf>
    <xf numFmtId="0" fontId="14" fillId="36" borderId="38" xfId="62" applyFont="1" applyFill="1" applyBorder="1" applyAlignment="1">
      <alignment horizontal="right"/>
    </xf>
    <xf numFmtId="0" fontId="4" fillId="36" borderId="0" xfId="62" applyFill="1" applyBorder="1" applyAlignment="1">
      <alignment horizontal="right" vertical="center"/>
    </xf>
    <xf numFmtId="0" fontId="4" fillId="36" borderId="0" xfId="62" applyFill="1" applyBorder="1" applyAlignment="1">
      <alignment horizontal="right"/>
    </xf>
    <xf numFmtId="1" fontId="103" fillId="26" borderId="0" xfId="70" applyNumberFormat="1" applyFont="1" applyFill="1" applyBorder="1" applyAlignment="1">
      <alignment horizontal="right"/>
    </xf>
    <xf numFmtId="0" fontId="18" fillId="27" borderId="0" xfId="40" applyFont="1" applyFill="1" applyBorder="1" applyAlignment="1"/>
    <xf numFmtId="0" fontId="18" fillId="24" borderId="19" xfId="61" applyFont="1" applyFill="1" applyBorder="1" applyAlignment="1">
      <alignment horizontal="left" wrapText="1"/>
    </xf>
    <xf numFmtId="0" fontId="13" fillId="26" borderId="12" xfId="70" applyFont="1" applyFill="1" applyBorder="1" applyAlignment="1">
      <alignment horizontal="center"/>
    </xf>
    <xf numFmtId="0" fontId="13" fillId="25" borderId="12" xfId="51" applyFont="1" applyFill="1" applyBorder="1" applyAlignment="1">
      <alignment horizontal="center" vertical="center"/>
    </xf>
    <xf numFmtId="0" fontId="4" fillId="26" borderId="0" xfId="52" applyFill="1" applyBorder="1"/>
    <xf numFmtId="0" fontId="13" fillId="25" borderId="0" xfId="52" applyFont="1" applyFill="1" applyBorder="1" applyAlignment="1">
      <alignment horizontal="left"/>
    </xf>
    <xf numFmtId="0" fontId="99" fillId="25" borderId="0" xfId="52" applyFont="1" applyFill="1" applyBorder="1" applyAlignment="1">
      <alignment horizontal="left"/>
    </xf>
    <xf numFmtId="0" fontId="13" fillId="25" borderId="0" xfId="51" applyFont="1" applyFill="1" applyBorder="1" applyAlignment="1">
      <alignment horizontal="right"/>
    </xf>
    <xf numFmtId="0" fontId="0" fillId="26" borderId="22" xfId="51" applyFont="1" applyFill="1" applyBorder="1"/>
    <xf numFmtId="0" fontId="11" fillId="25" borderId="22" xfId="51" applyFont="1" applyFill="1" applyBorder="1" applyAlignment="1">
      <alignment horizontal="left"/>
    </xf>
    <xf numFmtId="0" fontId="43" fillId="25" borderId="22" xfId="51" applyFont="1" applyFill="1" applyBorder="1" applyAlignment="1">
      <alignment horizontal="left"/>
    </xf>
    <xf numFmtId="0" fontId="0" fillId="0" borderId="22" xfId="51" applyFont="1" applyBorder="1"/>
    <xf numFmtId="0" fontId="18" fillId="0" borderId="0" xfId="51" applyFont="1" applyBorder="1" applyAlignment="1">
      <alignment vertical="top"/>
    </xf>
    <xf numFmtId="0" fontId="7" fillId="25" borderId="0" xfId="51" applyFont="1" applyFill="1" applyBorder="1"/>
    <xf numFmtId="0" fontId="13" fillId="25" borderId="11" xfId="51" applyFont="1" applyFill="1" applyBorder="1" applyAlignment="1">
      <alignment horizontal="center" vertical="center"/>
    </xf>
    <xf numFmtId="0" fontId="13" fillId="25" borderId="0" xfId="51" applyFont="1" applyFill="1" applyBorder="1" applyAlignment="1">
      <alignment horizontal="center" vertical="center"/>
    </xf>
    <xf numFmtId="49" fontId="13" fillId="25" borderId="0" xfId="51" applyNumberFormat="1" applyFont="1" applyFill="1" applyBorder="1" applyAlignment="1">
      <alignment horizontal="center" vertical="center" wrapText="1"/>
    </xf>
    <xf numFmtId="0" fontId="11" fillId="26" borderId="0" xfId="51" applyFont="1" applyFill="1" applyBorder="1" applyAlignment="1">
      <alignment horizontal="center"/>
    </xf>
    <xf numFmtId="0" fontId="18" fillId="25" borderId="0" xfId="51" applyFont="1" applyFill="1" applyBorder="1" applyAlignment="1">
      <alignment horizontal="center"/>
    </xf>
    <xf numFmtId="1" fontId="18" fillId="25" borderId="10" xfId="51" applyNumberFormat="1" applyFont="1" applyFill="1" applyBorder="1" applyAlignment="1">
      <alignment horizontal="center"/>
    </xf>
    <xf numFmtId="3" fontId="18" fillId="24" borderId="0" xfId="61" applyNumberFormat="1" applyFont="1" applyFill="1" applyBorder="1" applyAlignment="1">
      <alignment horizontal="center" wrapText="1"/>
    </xf>
    <xf numFmtId="0" fontId="11" fillId="25" borderId="19" xfId="51" applyFont="1" applyFill="1" applyBorder="1" applyAlignment="1">
      <alignment horizontal="center"/>
    </xf>
    <xf numFmtId="0" fontId="11" fillId="25" borderId="0" xfId="51" applyFont="1" applyFill="1" applyAlignment="1">
      <alignment horizontal="center"/>
    </xf>
    <xf numFmtId="0" fontId="11" fillId="0" borderId="0" xfId="51" applyFont="1" applyAlignment="1">
      <alignment horizontal="center"/>
    </xf>
    <xf numFmtId="165" fontId="14" fillId="27" borderId="0" xfId="61" applyNumberFormat="1" applyFont="1" applyFill="1" applyBorder="1" applyAlignment="1">
      <alignment horizontal="center" wrapText="1"/>
    </xf>
    <xf numFmtId="165" fontId="13" fillId="27" borderId="0" xfId="61" applyNumberFormat="1" applyFont="1" applyFill="1" applyBorder="1" applyAlignment="1">
      <alignment horizontal="center" wrapText="1"/>
    </xf>
    <xf numFmtId="0" fontId="13" fillId="40" borderId="0" xfId="61" applyFont="1" applyFill="1" applyBorder="1" applyAlignment="1">
      <alignment horizontal="left"/>
    </xf>
    <xf numFmtId="167" fontId="10" fillId="35" borderId="0" xfId="70" applyNumberFormat="1" applyFont="1" applyFill="1" applyBorder="1" applyAlignment="1">
      <alignment horizontal="right" indent="3"/>
    </xf>
    <xf numFmtId="4" fontId="13" fillId="40" borderId="0" xfId="61" applyNumberFormat="1" applyFont="1" applyFill="1" applyBorder="1" applyAlignment="1">
      <alignment horizontal="right" wrapText="1" indent="4"/>
    </xf>
    <xf numFmtId="4" fontId="98" fillId="27" borderId="0" xfId="61" applyNumberFormat="1" applyFont="1" applyFill="1" applyBorder="1" applyAlignment="1">
      <alignment horizontal="right" wrapText="1" indent="4"/>
    </xf>
    <xf numFmtId="165" fontId="115" fillId="27" borderId="0" xfId="61" applyNumberFormat="1" applyFont="1" applyFill="1" applyBorder="1" applyAlignment="1">
      <alignment horizontal="center" wrapText="1"/>
    </xf>
    <xf numFmtId="0" fontId="13" fillId="25" borderId="11" xfId="70" applyFont="1" applyFill="1" applyBorder="1" applyAlignment="1">
      <alignment horizontal="center"/>
    </xf>
    <xf numFmtId="0" fontId="43" fillId="0" borderId="0" xfId="70" applyFont="1" applyProtection="1">
      <protection locked="0"/>
    </xf>
    <xf numFmtId="0" fontId="10" fillId="24" borderId="0" xfId="66" applyFont="1" applyFill="1" applyBorder="1" applyAlignment="1">
      <alignment horizontal="left" vertical="center"/>
    </xf>
    <xf numFmtId="0" fontId="45" fillId="25" borderId="0" xfId="63" applyFont="1" applyFill="1" applyBorder="1" applyAlignment="1">
      <alignment horizontal="left" vertical="center" wrapText="1"/>
    </xf>
    <xf numFmtId="0" fontId="14" fillId="25" borderId="0" xfId="70" applyFont="1" applyFill="1" applyBorder="1" applyAlignment="1">
      <alignment vertical="center"/>
    </xf>
    <xf numFmtId="4" fontId="5" fillId="25" borderId="0" xfId="63" applyNumberFormat="1" applyFont="1" applyFill="1" applyBorder="1" applyAlignment="1">
      <alignment horizontal="left" vertical="center" wrapText="1"/>
    </xf>
    <xf numFmtId="0" fontId="5" fillId="26" borderId="0" xfId="70" applyFont="1" applyFill="1" applyBorder="1" applyAlignment="1">
      <alignment vertical="center" wrapText="1"/>
    </xf>
    <xf numFmtId="0" fontId="5" fillId="25" borderId="0" xfId="70" applyFont="1" applyFill="1" applyBorder="1" applyAlignment="1">
      <alignment vertical="center" wrapText="1"/>
    </xf>
    <xf numFmtId="0" fontId="43" fillId="25" borderId="0" xfId="70" applyFont="1" applyFill="1" applyAlignment="1">
      <alignment vertical="center"/>
    </xf>
    <xf numFmtId="0" fontId="43" fillId="25" borderId="20" xfId="70" applyFont="1" applyFill="1" applyBorder="1" applyAlignment="1">
      <alignment vertical="center"/>
    </xf>
    <xf numFmtId="0" fontId="10" fillId="25" borderId="0" xfId="63" applyFont="1" applyFill="1" applyBorder="1" applyAlignment="1">
      <alignment horizontal="left" vertical="center" wrapText="1"/>
    </xf>
    <xf numFmtId="0" fontId="43" fillId="0" borderId="0" xfId="70" applyFont="1" applyAlignment="1">
      <alignment vertical="center"/>
    </xf>
    <xf numFmtId="0" fontId="10" fillId="24" borderId="0" xfId="40" applyFont="1" applyFill="1" applyBorder="1" applyAlignment="1">
      <alignment horizontal="left" vertical="center"/>
    </xf>
    <xf numFmtId="0" fontId="5" fillId="25" borderId="0" xfId="70" applyFont="1" applyFill="1" applyAlignment="1">
      <alignment vertical="center"/>
    </xf>
    <xf numFmtId="0" fontId="5" fillId="25" borderId="20" xfId="70" applyFont="1" applyFill="1" applyBorder="1" applyAlignment="1">
      <alignment vertical="center"/>
    </xf>
    <xf numFmtId="0" fontId="5" fillId="25" borderId="0" xfId="70" applyFont="1" applyFill="1" applyBorder="1" applyAlignment="1">
      <alignment vertical="center"/>
    </xf>
    <xf numFmtId="0" fontId="5" fillId="0" borderId="0" xfId="70" applyFont="1" applyAlignment="1">
      <alignment vertical="center"/>
    </xf>
    <xf numFmtId="0" fontId="10" fillId="27" borderId="0" xfId="40" applyFont="1" applyFill="1" applyBorder="1" applyAlignment="1">
      <alignment vertical="center"/>
    </xf>
    <xf numFmtId="4" fontId="5" fillId="26" borderId="0" xfId="63" applyNumberFormat="1" applyFont="1" applyFill="1" applyBorder="1" applyAlignment="1">
      <alignment horizontal="left" vertical="center" wrapText="1"/>
    </xf>
    <xf numFmtId="0" fontId="10" fillId="27" borderId="0" xfId="66" applyFont="1" applyFill="1" applyBorder="1" applyAlignment="1">
      <alignment horizontal="left" vertical="center"/>
    </xf>
    <xf numFmtId="0" fontId="5" fillId="26" borderId="0" xfId="70" applyFont="1" applyFill="1" applyAlignment="1">
      <alignment vertical="center" wrapText="1"/>
    </xf>
    <xf numFmtId="0" fontId="5" fillId="26" borderId="0" xfId="63" applyFont="1" applyFill="1" applyBorder="1" applyAlignment="1">
      <alignment horizontal="left" vertical="center" wrapText="1"/>
    </xf>
    <xf numFmtId="0" fontId="5" fillId="26" borderId="0" xfId="70" quotePrefix="1" applyFont="1" applyFill="1" applyBorder="1" applyAlignment="1">
      <alignment vertical="center" wrapText="1"/>
    </xf>
    <xf numFmtId="0" fontId="5" fillId="25" borderId="0" xfId="70" quotePrefix="1" applyFont="1" applyFill="1" applyBorder="1" applyAlignment="1">
      <alignment vertical="center" wrapText="1"/>
    </xf>
    <xf numFmtId="0" fontId="14" fillId="40" borderId="0" xfId="61" applyFont="1" applyFill="1" applyBorder="1" applyAlignment="1">
      <alignment horizontal="left" indent="1"/>
    </xf>
    <xf numFmtId="3" fontId="18" fillId="40" borderId="0" xfId="61" applyNumberFormat="1" applyFont="1" applyFill="1" applyBorder="1" applyAlignment="1">
      <alignment horizontal="center" wrapText="1"/>
    </xf>
    <xf numFmtId="0" fontId="14" fillId="40" borderId="0" xfId="61" applyFont="1" applyFill="1" applyBorder="1" applyAlignment="1"/>
    <xf numFmtId="0" fontId="43" fillId="25" borderId="0" xfId="70" applyFont="1" applyFill="1" applyProtection="1">
      <protection locked="0"/>
    </xf>
    <xf numFmtId="0" fontId="13" fillId="26" borderId="63" xfId="70" applyFont="1" applyFill="1" applyBorder="1" applyAlignment="1"/>
    <xf numFmtId="0" fontId="4" fillId="26" borderId="0" xfId="62" applyFill="1"/>
    <xf numFmtId="0" fontId="47" fillId="26" borderId="0" xfId="62" applyFont="1" applyFill="1"/>
    <xf numFmtId="0" fontId="43" fillId="25" borderId="19" xfId="70" applyFont="1" applyFill="1" applyBorder="1" applyProtection="1">
      <protection locked="0"/>
    </xf>
    <xf numFmtId="0" fontId="43" fillId="25" borderId="0" xfId="70" applyFont="1" applyFill="1" applyBorder="1" applyProtection="1">
      <protection locked="0"/>
    </xf>
    <xf numFmtId="0" fontId="18" fillId="24" borderId="0" xfId="40" applyFont="1" applyFill="1" applyBorder="1" applyProtection="1">
      <protection locked="0"/>
    </xf>
    <xf numFmtId="0" fontId="14" fillId="24" borderId="0" xfId="40" applyFont="1" applyFill="1" applyBorder="1" applyProtection="1">
      <protection locked="0"/>
    </xf>
    <xf numFmtId="167" fontId="14" fillId="25" borderId="0" xfId="70" applyNumberFormat="1" applyFont="1" applyFill="1" applyBorder="1" applyAlignment="1" applyProtection="1">
      <alignment horizontal="right"/>
      <protection locked="0"/>
    </xf>
    <xf numFmtId="0" fontId="8" fillId="25" borderId="0" xfId="70" applyFont="1" applyFill="1" applyBorder="1" applyProtection="1">
      <protection locked="0"/>
    </xf>
    <xf numFmtId="0" fontId="11" fillId="25" borderId="0" xfId="0" applyFont="1" applyFill="1" applyBorder="1" applyAlignment="1">
      <alignment horizontal="left" vertical="center"/>
    </xf>
    <xf numFmtId="174" fontId="54" fillId="26" borderId="0" xfId="62" applyNumberFormat="1" applyFont="1" applyFill="1" applyBorder="1" applyAlignment="1">
      <alignment horizontal="right" vertical="center" wrapText="1"/>
    </xf>
    <xf numFmtId="2" fontId="44" fillId="26" borderId="0" xfId="70" applyNumberFormat="1" applyFont="1" applyFill="1" applyBorder="1" applyAlignment="1">
      <alignment horizontal="center"/>
    </xf>
    <xf numFmtId="0" fontId="13" fillId="25" borderId="0" xfId="0" applyFont="1" applyFill="1" applyBorder="1" applyAlignment="1">
      <alignment horizontal="center"/>
    </xf>
    <xf numFmtId="0" fontId="13" fillId="25" borderId="0" xfId="0" applyFont="1" applyFill="1" applyBorder="1" applyAlignment="1">
      <alignment horizontal="center"/>
    </xf>
    <xf numFmtId="0" fontId="82" fillId="26" borderId="0" xfId="62" applyFont="1" applyFill="1" applyBorder="1" applyAlignment="1">
      <alignment horizontal="center" vertical="center"/>
    </xf>
    <xf numFmtId="1" fontId="72" fillId="25" borderId="0" xfId="62" applyNumberFormat="1" applyFont="1" applyFill="1" applyBorder="1" applyAlignment="1">
      <alignment horizontal="right"/>
    </xf>
    <xf numFmtId="3" fontId="72" fillId="25" borderId="0" xfId="62" applyNumberFormat="1" applyFont="1" applyFill="1" applyBorder="1" applyAlignment="1">
      <alignment horizontal="right"/>
    </xf>
    <xf numFmtId="0" fontId="47" fillId="0" borderId="0" xfId="62" applyFont="1" applyFill="1" applyBorder="1"/>
    <xf numFmtId="0" fontId="58" fillId="0" borderId="0" xfId="62" applyFont="1" applyFill="1" applyBorder="1" applyAlignment="1"/>
    <xf numFmtId="0" fontId="47" fillId="26" borderId="0" xfId="62" applyFont="1" applyFill="1" applyBorder="1"/>
    <xf numFmtId="0" fontId="13" fillId="26" borderId="0" xfId="62" applyFont="1" applyFill="1" applyBorder="1" applyAlignment="1">
      <alignment horizontal="left" indent="1"/>
    </xf>
    <xf numFmtId="0" fontId="4" fillId="26" borderId="0" xfId="62" applyFill="1" applyBorder="1"/>
    <xf numFmtId="0" fontId="72" fillId="26" borderId="0" xfId="62" applyFont="1" applyFill="1" applyBorder="1" applyAlignment="1">
      <alignment horizontal="left"/>
    </xf>
    <xf numFmtId="3" fontId="42" fillId="26" borderId="0" xfId="62" applyNumberFormat="1" applyFont="1" applyFill="1" applyBorder="1" applyAlignment="1">
      <alignment horizontal="right"/>
    </xf>
    <xf numFmtId="0" fontId="31" fillId="26" borderId="0" xfId="40" applyFont="1" applyFill="1" applyBorder="1"/>
    <xf numFmtId="0" fontId="18" fillId="26" borderId="0" xfId="62" applyFont="1" applyFill="1" applyBorder="1" applyAlignment="1">
      <alignment horizontal="justify" wrapText="1"/>
    </xf>
    <xf numFmtId="0" fontId="61" fillId="26" borderId="0" xfId="62" applyFont="1" applyFill="1" applyBorder="1" applyAlignment="1">
      <alignment horizontal="left" vertical="center" indent="1"/>
    </xf>
    <xf numFmtId="0" fontId="59" fillId="26" borderId="0" xfId="62" applyFont="1" applyFill="1" applyBorder="1" applyAlignment="1">
      <alignment vertical="center"/>
    </xf>
    <xf numFmtId="0" fontId="58" fillId="26" borderId="0" xfId="62" applyFont="1" applyFill="1" applyBorder="1" applyAlignment="1">
      <alignment vertical="center"/>
    </xf>
    <xf numFmtId="1" fontId="13" fillId="26" borderId="0" xfId="40" applyNumberFormat="1" applyFont="1" applyFill="1" applyBorder="1" applyAlignment="1">
      <alignment horizontal="center" wrapText="1"/>
    </xf>
    <xf numFmtId="164" fontId="13" fillId="26" borderId="0" xfId="40" applyNumberFormat="1" applyFont="1" applyFill="1" applyBorder="1" applyAlignment="1">
      <alignment horizontal="right" wrapText="1" indent="2"/>
    </xf>
    <xf numFmtId="0" fontId="58" fillId="26" borderId="0" xfId="62" applyFont="1" applyFill="1" applyBorder="1"/>
    <xf numFmtId="1" fontId="72" fillId="25" borderId="0" xfId="62" applyNumberFormat="1" applyFont="1" applyFill="1" applyBorder="1" applyAlignment="1">
      <alignment horizontal="center"/>
    </xf>
    <xf numFmtId="3" fontId="72" fillId="25" borderId="0" xfId="62" applyNumberFormat="1" applyFont="1" applyFill="1" applyBorder="1" applyAlignment="1">
      <alignment horizontal="center"/>
    </xf>
    <xf numFmtId="3" fontId="13" fillId="25" borderId="0" xfId="62" applyNumberFormat="1" applyFont="1" applyFill="1" applyBorder="1" applyAlignment="1">
      <alignment horizontal="center"/>
    </xf>
    <xf numFmtId="0" fontId="13" fillId="26" borderId="0" xfId="0" applyFont="1" applyFill="1" applyBorder="1" applyAlignment="1">
      <alignment horizontal="center"/>
    </xf>
    <xf numFmtId="1" fontId="72" fillId="26" borderId="0" xfId="62" applyNumberFormat="1" applyFont="1" applyFill="1" applyBorder="1" applyAlignment="1">
      <alignment horizontal="right"/>
    </xf>
    <xf numFmtId="3" fontId="13" fillId="26" borderId="0" xfId="62" applyNumberFormat="1" applyFont="1" applyFill="1" applyBorder="1" applyAlignment="1">
      <alignment horizontal="right" indent="2"/>
    </xf>
    <xf numFmtId="3" fontId="72" fillId="26" borderId="0" xfId="62" applyNumberFormat="1" applyFont="1" applyFill="1" applyBorder="1" applyAlignment="1">
      <alignment horizontal="right"/>
    </xf>
    <xf numFmtId="3" fontId="13" fillId="26" borderId="0" xfId="62" applyNumberFormat="1" applyFont="1" applyFill="1" applyBorder="1" applyAlignment="1">
      <alignment horizontal="right"/>
    </xf>
    <xf numFmtId="1" fontId="13" fillId="26" borderId="64" xfId="0" applyNumberFormat="1" applyFont="1" applyFill="1" applyBorder="1" applyAlignment="1"/>
    <xf numFmtId="1" fontId="72" fillId="26" borderId="0" xfId="62" applyNumberFormat="1" applyFont="1" applyFill="1" applyBorder="1" applyAlignment="1"/>
    <xf numFmtId="3" fontId="72" fillId="26" borderId="0" xfId="62" applyNumberFormat="1" applyFont="1" applyFill="1" applyBorder="1" applyAlignment="1"/>
    <xf numFmtId="1" fontId="13" fillId="26" borderId="64" xfId="0" applyNumberFormat="1" applyFont="1" applyFill="1" applyBorder="1" applyAlignment="1">
      <alignment horizontal="center"/>
    </xf>
    <xf numFmtId="1" fontId="72" fillId="26" borderId="0" xfId="62" applyNumberFormat="1" applyFont="1" applyFill="1" applyBorder="1" applyAlignment="1">
      <alignment horizontal="center"/>
    </xf>
    <xf numFmtId="3" fontId="13" fillId="26" borderId="0" xfId="62" applyNumberFormat="1" applyFont="1" applyFill="1" applyBorder="1" applyAlignment="1">
      <alignment horizontal="center"/>
    </xf>
    <xf numFmtId="3" fontId="72" fillId="26" borderId="0" xfId="62" applyNumberFormat="1" applyFont="1" applyFill="1" applyBorder="1" applyAlignment="1">
      <alignment horizontal="center"/>
    </xf>
    <xf numFmtId="1" fontId="13" fillId="25" borderId="64" xfId="0" applyNumberFormat="1" applyFont="1" applyFill="1" applyBorder="1" applyAlignment="1">
      <alignment horizontal="center"/>
    </xf>
    <xf numFmtId="3" fontId="72" fillId="25" borderId="0" xfId="62" applyNumberFormat="1" applyFont="1" applyFill="1" applyBorder="1" applyAlignment="1"/>
    <xf numFmtId="1" fontId="13" fillId="25" borderId="64" xfId="0" applyNumberFormat="1" applyFont="1" applyFill="1" applyBorder="1" applyAlignment="1">
      <alignment horizontal="right"/>
    </xf>
    <xf numFmtId="0" fontId="13" fillId="25" borderId="0" xfId="0" applyFont="1" applyFill="1" applyBorder="1" applyAlignment="1">
      <alignment horizontal="right"/>
    </xf>
    <xf numFmtId="3" fontId="5" fillId="26" borderId="0" xfId="70" applyNumberFormat="1" applyFont="1" applyFill="1" applyBorder="1"/>
    <xf numFmtId="0" fontId="78" fillId="26" borderId="0" xfId="70" applyFont="1" applyFill="1" applyBorder="1" applyAlignment="1">
      <alignment horizontal="left" vertical="center"/>
    </xf>
    <xf numFmtId="3" fontId="14" fillId="26" borderId="0" xfId="70" applyNumberFormat="1" applyFont="1" applyFill="1" applyBorder="1" applyAlignment="1">
      <alignment horizontal="right"/>
    </xf>
    <xf numFmtId="0" fontId="18" fillId="25" borderId="65" xfId="62" applyFont="1" applyFill="1" applyBorder="1" applyAlignment="1">
      <alignment vertical="top"/>
    </xf>
    <xf numFmtId="0" fontId="77" fillId="26" borderId="66" xfId="0" applyFont="1" applyFill="1" applyBorder="1" applyAlignment="1">
      <alignment horizontal="left" vertical="center" wrapText="1"/>
    </xf>
    <xf numFmtId="0" fontId="77" fillId="26" borderId="0" xfId="0" applyFont="1" applyFill="1" applyBorder="1" applyAlignment="1">
      <alignment horizontal="left" vertical="center" wrapText="1"/>
    </xf>
    <xf numFmtId="1" fontId="13" fillId="26" borderId="64" xfId="0" applyNumberFormat="1" applyFont="1" applyFill="1" applyBorder="1" applyAlignment="1">
      <alignment horizontal="right"/>
    </xf>
    <xf numFmtId="0" fontId="13" fillId="26" borderId="0" xfId="0" applyFont="1" applyFill="1" applyBorder="1" applyAlignment="1">
      <alignment horizontal="right"/>
    </xf>
    <xf numFmtId="0" fontId="85" fillId="26" borderId="0" xfId="62" applyFont="1" applyFill="1" applyAlignment="1">
      <alignment horizontal="center"/>
    </xf>
    <xf numFmtId="0" fontId="72" fillId="26" borderId="0" xfId="62" applyFont="1" applyFill="1"/>
    <xf numFmtId="0" fontId="89" fillId="25" borderId="24" xfId="62" applyFont="1" applyFill="1" applyBorder="1" applyAlignment="1">
      <alignment horizontal="left" vertical="center" indent="1"/>
    </xf>
    <xf numFmtId="0" fontId="102" fillId="25" borderId="26" xfId="62" applyFont="1" applyFill="1" applyBorder="1" applyAlignment="1">
      <alignment vertical="center"/>
    </xf>
    <xf numFmtId="0" fontId="102" fillId="25" borderId="25" xfId="62" applyFont="1" applyFill="1" applyBorder="1" applyAlignment="1">
      <alignment vertical="center"/>
    </xf>
    <xf numFmtId="3" fontId="14" fillId="25" borderId="0" xfId="62" applyNumberFormat="1" applyFont="1" applyFill="1" applyBorder="1" applyAlignment="1">
      <alignment horizontal="center"/>
    </xf>
    <xf numFmtId="3" fontId="14" fillId="25" borderId="0" xfId="62" applyNumberFormat="1" applyFont="1" applyFill="1" applyBorder="1" applyAlignment="1">
      <alignment horizontal="right"/>
    </xf>
    <xf numFmtId="3" fontId="14" fillId="26" borderId="0" xfId="62" applyNumberFormat="1" applyFont="1" applyFill="1" applyBorder="1" applyAlignment="1"/>
    <xf numFmtId="3" fontId="14" fillId="26" borderId="0" xfId="62" applyNumberFormat="1" applyFont="1" applyFill="1" applyBorder="1" applyAlignment="1">
      <alignment horizontal="center"/>
    </xf>
    <xf numFmtId="3" fontId="14" fillId="26" borderId="0" xfId="62" applyNumberFormat="1" applyFont="1" applyFill="1" applyBorder="1" applyAlignment="1">
      <alignment horizontal="right"/>
    </xf>
    <xf numFmtId="3" fontId="14" fillId="25" borderId="0" xfId="62" applyNumberFormat="1" applyFont="1" applyFill="1" applyBorder="1" applyAlignment="1"/>
    <xf numFmtId="174" fontId="18" fillId="36" borderId="0" xfId="62" applyNumberFormat="1" applyFont="1" applyFill="1" applyAlignment="1">
      <alignment horizontal="right" vertical="center" wrapText="1"/>
    </xf>
    <xf numFmtId="0" fontId="72" fillId="25" borderId="0" xfId="70" applyFont="1" applyFill="1" applyBorder="1" applyAlignment="1">
      <alignment horizontal="left"/>
    </xf>
    <xf numFmtId="0" fontId="14" fillId="25" borderId="0" xfId="70" applyNumberFormat="1" applyFont="1" applyFill="1" applyBorder="1" applyAlignment="1">
      <alignment horizontal="right"/>
    </xf>
    <xf numFmtId="0" fontId="13" fillId="25" borderId="0" xfId="70" applyFont="1" applyFill="1" applyBorder="1" applyAlignment="1">
      <alignment horizontal="left"/>
    </xf>
    <xf numFmtId="0" fontId="11" fillId="25" borderId="23" xfId="70" applyFont="1" applyFill="1" applyBorder="1" applyAlignment="1">
      <alignment horizontal="left"/>
    </xf>
    <xf numFmtId="0" fontId="11" fillId="25" borderId="22" xfId="70" applyFont="1" applyFill="1" applyBorder="1" applyAlignment="1">
      <alignment horizontal="left"/>
    </xf>
    <xf numFmtId="0" fontId="4" fillId="26" borderId="0" xfId="62" applyFill="1" applyBorder="1" applyAlignment="1">
      <alignment vertical="center"/>
    </xf>
    <xf numFmtId="0" fontId="4" fillId="25" borderId="19" xfId="62" applyFill="1" applyBorder="1" applyAlignment="1">
      <alignment vertical="center"/>
    </xf>
    <xf numFmtId="0" fontId="4" fillId="0" borderId="0" xfId="62" applyFill="1" applyBorder="1" applyAlignment="1">
      <alignment vertical="center"/>
    </xf>
    <xf numFmtId="0" fontId="58" fillId="25" borderId="0" xfId="62" applyFont="1" applyFill="1" applyAlignment="1">
      <alignment vertical="center"/>
    </xf>
    <xf numFmtId="0" fontId="13" fillId="25" borderId="0" xfId="62" applyFont="1" applyFill="1" applyBorder="1" applyAlignment="1">
      <alignment horizontal="left" vertical="center"/>
    </xf>
    <xf numFmtId="0" fontId="13" fillId="25" borderId="0" xfId="62" applyFont="1" applyFill="1" applyBorder="1" applyAlignment="1">
      <alignment horizontal="justify" vertical="center"/>
    </xf>
    <xf numFmtId="3" fontId="14" fillId="25" borderId="0" xfId="62" applyNumberFormat="1" applyFont="1" applyFill="1" applyBorder="1" applyAlignment="1">
      <alignment vertical="center"/>
    </xf>
    <xf numFmtId="0" fontId="13" fillId="25" borderId="0" xfId="62" applyFont="1" applyFill="1" applyBorder="1" applyAlignment="1">
      <alignment horizontal="left"/>
    </xf>
    <xf numFmtId="0" fontId="85" fillId="26" borderId="0" xfId="62" applyFont="1" applyFill="1" applyAlignment="1">
      <alignment horizontal="center" vertical="center"/>
    </xf>
    <xf numFmtId="3" fontId="14" fillId="25" borderId="0" xfId="62" applyNumberFormat="1" applyFont="1" applyFill="1" applyBorder="1" applyAlignment="1">
      <alignment horizontal="center" vertical="center"/>
    </xf>
    <xf numFmtId="3" fontId="14" fillId="25" borderId="0" xfId="62" applyNumberFormat="1" applyFont="1" applyFill="1" applyBorder="1" applyAlignment="1">
      <alignment horizontal="right" vertical="center"/>
    </xf>
    <xf numFmtId="3" fontId="14" fillId="26" borderId="0" xfId="62" applyNumberFormat="1" applyFont="1" applyFill="1" applyBorder="1" applyAlignment="1">
      <alignment vertical="center"/>
    </xf>
    <xf numFmtId="3" fontId="14" fillId="26" borderId="0" xfId="62" applyNumberFormat="1" applyFont="1" applyFill="1" applyBorder="1" applyAlignment="1">
      <alignment horizontal="center" vertical="center"/>
    </xf>
    <xf numFmtId="3" fontId="14" fillId="26" borderId="0" xfId="62" applyNumberFormat="1" applyFont="1" applyFill="1" applyBorder="1" applyAlignment="1">
      <alignment horizontal="right" vertical="center"/>
    </xf>
    <xf numFmtId="164" fontId="14" fillId="27" borderId="20" xfId="40" applyNumberFormat="1" applyFont="1" applyFill="1" applyBorder="1" applyAlignment="1">
      <alignment horizontal="center" readingOrder="1"/>
    </xf>
    <xf numFmtId="164" fontId="14" fillId="27" borderId="0" xfId="40" applyNumberFormat="1" applyFont="1" applyFill="1" applyBorder="1" applyAlignment="1">
      <alignment horizontal="center" readingOrder="1"/>
    </xf>
    <xf numFmtId="0" fontId="72" fillId="25" borderId="0" xfId="70" applyFont="1" applyFill="1" applyBorder="1" applyAlignment="1">
      <alignment horizontal="left"/>
    </xf>
    <xf numFmtId="0" fontId="72" fillId="26" borderId="0" xfId="70" applyFont="1" applyFill="1" applyBorder="1" applyAlignment="1">
      <alignment horizontal="left"/>
    </xf>
    <xf numFmtId="0" fontId="13" fillId="25" borderId="0" xfId="70" applyFont="1" applyFill="1" applyBorder="1" applyAlignment="1">
      <alignment horizontal="left"/>
    </xf>
    <xf numFmtId="0" fontId="11" fillId="25" borderId="22" xfId="70" applyFont="1" applyFill="1" applyBorder="1" applyAlignment="1">
      <alignment horizontal="left"/>
    </xf>
    <xf numFmtId="0" fontId="18" fillId="24" borderId="0" xfId="40" applyFont="1" applyFill="1" applyBorder="1" applyAlignment="1" applyProtection="1">
      <alignment horizontal="left"/>
    </xf>
    <xf numFmtId="0" fontId="13" fillId="26" borderId="68" xfId="70" applyFont="1" applyFill="1" applyBorder="1" applyAlignment="1">
      <alignment horizontal="center"/>
    </xf>
    <xf numFmtId="0" fontId="18" fillId="26" borderId="0" xfId="70" applyFont="1" applyFill="1" applyBorder="1" applyAlignment="1">
      <alignment vertical="top"/>
    </xf>
    <xf numFmtId="49" fontId="13" fillId="25" borderId="12" xfId="62" applyNumberFormat="1" applyFont="1" applyFill="1" applyBorder="1" applyAlignment="1">
      <alignment horizontal="center" vertical="center" wrapText="1"/>
    </xf>
    <xf numFmtId="0" fontId="13" fillId="25" borderId="57" xfId="62" applyFont="1" applyFill="1" applyBorder="1" applyAlignment="1">
      <alignment horizontal="center"/>
    </xf>
    <xf numFmtId="1" fontId="14" fillId="0" borderId="0" xfId="63" applyNumberFormat="1" applyFont="1" applyBorder="1" applyAlignment="1">
      <alignment horizontal="center" vertical="center" wrapText="1"/>
    </xf>
    <xf numFmtId="0" fontId="31" fillId="25" borderId="0" xfId="63" applyFont="1" applyFill="1" applyBorder="1" applyAlignment="1"/>
    <xf numFmtId="49" fontId="80" fillId="36" borderId="0" xfId="62" applyNumberFormat="1" applyFont="1" applyFill="1" applyBorder="1" applyAlignment="1">
      <alignment horizontal="left" vertical="center"/>
    </xf>
    <xf numFmtId="49" fontId="52" fillId="24" borderId="0" xfId="40" applyNumberFormat="1" applyFont="1" applyFill="1" applyBorder="1" applyAlignment="1">
      <alignment horizontal="left" readingOrder="1"/>
    </xf>
    <xf numFmtId="0" fontId="4" fillId="26" borderId="0" xfId="63" applyFill="1" applyAlignment="1"/>
    <xf numFmtId="0" fontId="18" fillId="25" borderId="48" xfId="63" applyFont="1" applyFill="1" applyBorder="1" applyAlignment="1">
      <alignment horizontal="right"/>
    </xf>
    <xf numFmtId="0" fontId="4" fillId="25" borderId="0" xfId="63" applyFont="1" applyFill="1" applyAlignment="1">
      <alignment vertical="center"/>
    </xf>
    <xf numFmtId="0" fontId="4" fillId="25" borderId="0" xfId="63" applyFont="1" applyFill="1" applyBorder="1" applyAlignment="1">
      <alignment vertical="center"/>
    </xf>
    <xf numFmtId="0" fontId="4" fillId="26" borderId="0" xfId="63" applyFont="1" applyFill="1" applyAlignment="1">
      <alignment vertical="center"/>
    </xf>
    <xf numFmtId="0" fontId="4" fillId="0" borderId="0" xfId="63" applyFont="1" applyAlignment="1">
      <alignment vertical="center"/>
    </xf>
    <xf numFmtId="0" fontId="4" fillId="25" borderId="0" xfId="63" applyFont="1" applyFill="1"/>
    <xf numFmtId="0" fontId="12" fillId="25" borderId="0" xfId="63" applyFont="1" applyFill="1" applyBorder="1"/>
    <xf numFmtId="0" fontId="4" fillId="26" borderId="0" xfId="63" applyFont="1" applyFill="1"/>
    <xf numFmtId="0" fontId="4" fillId="0" borderId="0" xfId="63" applyFont="1"/>
    <xf numFmtId="0" fontId="12" fillId="26" borderId="0" xfId="63" applyFont="1" applyFill="1" applyBorder="1"/>
    <xf numFmtId="0" fontId="13" fillId="26" borderId="10" xfId="63" applyFont="1" applyFill="1" applyBorder="1" applyAlignment="1"/>
    <xf numFmtId="0" fontId="13" fillId="26" borderId="49" xfId="63" applyFont="1" applyFill="1" applyBorder="1" applyAlignment="1"/>
    <xf numFmtId="0" fontId="8" fillId="26" borderId="0" xfId="63" applyFont="1" applyFill="1" applyBorder="1"/>
    <xf numFmtId="0" fontId="8" fillId="25" borderId="0" xfId="63" applyFont="1" applyFill="1" applyBorder="1"/>
    <xf numFmtId="0" fontId="73" fillId="25" borderId="0" xfId="63" applyFont="1" applyFill="1"/>
    <xf numFmtId="0" fontId="73" fillId="25" borderId="0" xfId="63" applyFont="1" applyFill="1" applyBorder="1"/>
    <xf numFmtId="0" fontId="72" fillId="24" borderId="0" xfId="66" applyFont="1" applyFill="1" applyBorder="1" applyAlignment="1">
      <alignment horizontal="left" vertical="top"/>
    </xf>
    <xf numFmtId="0" fontId="72" fillId="27" borderId="0" xfId="40" applyFont="1" applyFill="1" applyBorder="1"/>
    <xf numFmtId="0" fontId="73" fillId="26" borderId="0" xfId="63" applyFont="1" applyFill="1"/>
    <xf numFmtId="0" fontId="73" fillId="0" borderId="0" xfId="63" applyFont="1" applyAlignment="1"/>
    <xf numFmtId="0" fontId="73" fillId="0" borderId="0" xfId="63" applyFont="1"/>
    <xf numFmtId="0" fontId="81" fillId="25" borderId="19" xfId="63" applyFont="1" applyFill="1" applyBorder="1"/>
    <xf numFmtId="0" fontId="73" fillId="25" borderId="0" xfId="63" applyFont="1" applyFill="1" applyAlignment="1"/>
    <xf numFmtId="0" fontId="73" fillId="25" borderId="0" xfId="63" applyFont="1" applyFill="1" applyBorder="1" applyAlignment="1"/>
    <xf numFmtId="0" fontId="72" fillId="24" borderId="0" xfId="66" applyFont="1" applyFill="1" applyBorder="1" applyAlignment="1">
      <alignment horizontal="left"/>
    </xf>
    <xf numFmtId="0" fontId="72" fillId="27" borderId="0" xfId="40" applyFont="1" applyFill="1" applyBorder="1" applyAlignment="1"/>
    <xf numFmtId="4" fontId="83" fillId="27" borderId="0" xfId="40" applyNumberFormat="1" applyFont="1" applyFill="1" applyBorder="1" applyAlignment="1">
      <alignment horizontal="right" wrapText="1"/>
    </xf>
    <xf numFmtId="0" fontId="73" fillId="26" borderId="0" xfId="63" applyFont="1" applyFill="1" applyAlignment="1"/>
    <xf numFmtId="1" fontId="14" fillId="26" borderId="0" xfId="63" applyNumberFormat="1" applyFont="1" applyFill="1" applyBorder="1" applyAlignment="1">
      <alignment horizontal="center" vertical="center" wrapText="1"/>
    </xf>
    <xf numFmtId="0" fontId="44" fillId="27" borderId="0" xfId="66" applyFont="1" applyFill="1" applyBorder="1" applyAlignment="1">
      <alignment horizontal="left"/>
    </xf>
    <xf numFmtId="0" fontId="42" fillId="26" borderId="0" xfId="70" applyFont="1" applyFill="1" applyBorder="1" applyAlignment="1"/>
    <xf numFmtId="0" fontId="13" fillId="25" borderId="0" xfId="70" applyFont="1" applyFill="1" applyBorder="1" applyAlignment="1">
      <alignment horizontal="left"/>
    </xf>
    <xf numFmtId="165" fontId="11" fillId="26" borderId="0" xfId="70" applyNumberFormat="1" applyFont="1" applyFill="1" applyBorder="1" applyAlignment="1">
      <alignment horizontal="center" vertical="center"/>
    </xf>
    <xf numFmtId="0" fontId="13" fillId="25" borderId="12" xfId="70" applyFont="1" applyFill="1" applyBorder="1" applyAlignment="1">
      <alignment horizontal="center"/>
    </xf>
    <xf numFmtId="0" fontId="49" fillId="25" borderId="0" xfId="70" applyFont="1" applyFill="1" applyAlignment="1">
      <alignment vertical="center"/>
    </xf>
    <xf numFmtId="0" fontId="49" fillId="25" borderId="20" xfId="70" applyFont="1" applyFill="1" applyBorder="1" applyAlignment="1">
      <alignment vertical="center"/>
    </xf>
    <xf numFmtId="0" fontId="8" fillId="25" borderId="0" xfId="70" applyFont="1" applyFill="1" applyBorder="1" applyAlignment="1">
      <alignment vertical="center"/>
    </xf>
    <xf numFmtId="0" fontId="49" fillId="25" borderId="0" xfId="70" applyFont="1" applyFill="1" applyBorder="1" applyAlignment="1">
      <alignment vertical="center"/>
    </xf>
    <xf numFmtId="0" fontId="49" fillId="0" borderId="0" xfId="70" applyFont="1" applyAlignment="1">
      <alignment vertical="center"/>
    </xf>
    <xf numFmtId="1" fontId="83" fillId="26" borderId="0" xfId="70" applyNumberFormat="1" applyFont="1" applyFill="1" applyBorder="1" applyAlignment="1">
      <alignment horizontal="right" vertical="center"/>
    </xf>
    <xf numFmtId="3" fontId="83" fillId="25" borderId="0" xfId="63" applyNumberFormat="1" applyFont="1" applyFill="1" applyBorder="1" applyAlignment="1">
      <alignment horizontal="right"/>
    </xf>
    <xf numFmtId="3" fontId="83" fillId="25" borderId="0" xfId="63" applyNumberFormat="1" applyFont="1" applyFill="1" applyBorder="1" applyAlignment="1"/>
    <xf numFmtId="1" fontId="13" fillId="26" borderId="12" xfId="63" applyNumberFormat="1" applyFont="1" applyFill="1" applyBorder="1" applyAlignment="1">
      <alignment horizontal="center" vertical="center"/>
    </xf>
    <xf numFmtId="0" fontId="7" fillId="0" borderId="0" xfId="62" applyFont="1"/>
    <xf numFmtId="0" fontId="4" fillId="25" borderId="0" xfId="72" applyFill="1" applyBorder="1"/>
    <xf numFmtId="0" fontId="11" fillId="25" borderId="0" xfId="62" applyFont="1" applyFill="1" applyBorder="1" applyAlignment="1">
      <alignment horizontal="left" vertical="center"/>
    </xf>
    <xf numFmtId="0" fontId="4" fillId="25" borderId="19" xfId="72" applyFill="1" applyBorder="1" applyAlignment="1">
      <alignment vertical="center"/>
    </xf>
    <xf numFmtId="0" fontId="4" fillId="25" borderId="0" xfId="72" applyFill="1" applyBorder="1" applyAlignment="1">
      <alignment vertical="center"/>
    </xf>
    <xf numFmtId="0" fontId="7" fillId="25" borderId="19" xfId="72" applyFont="1" applyFill="1" applyBorder="1"/>
    <xf numFmtId="0" fontId="7" fillId="25" borderId="0" xfId="72" applyFont="1" applyFill="1" applyBorder="1"/>
    <xf numFmtId="0" fontId="49" fillId="25" borderId="0" xfId="62" applyFont="1" applyFill="1" applyAlignment="1">
      <alignment vertical="center"/>
    </xf>
    <xf numFmtId="0" fontId="49" fillId="25" borderId="0" xfId="62" applyFont="1" applyFill="1" applyBorder="1" applyAlignment="1">
      <alignment vertical="center"/>
    </xf>
    <xf numFmtId="0" fontId="7" fillId="25" borderId="19" xfId="72" applyFont="1" applyFill="1" applyBorder="1" applyAlignment="1">
      <alignment vertical="center"/>
    </xf>
    <xf numFmtId="0" fontId="49" fillId="0" borderId="0" xfId="62" applyFont="1" applyAlignment="1">
      <alignment vertical="center"/>
    </xf>
    <xf numFmtId="3" fontId="7" fillId="25" borderId="0" xfId="72" applyNumberFormat="1" applyFont="1" applyFill="1" applyBorder="1"/>
    <xf numFmtId="49" fontId="14" fillId="25" borderId="0" xfId="62" applyNumberFormat="1" applyFont="1" applyFill="1" applyBorder="1" applyAlignment="1">
      <alignment horizontal="right"/>
    </xf>
    <xf numFmtId="0" fontId="16" fillId="0" borderId="0" xfId="71" applyFont="1" applyFill="1" applyBorder="1" applyAlignment="1">
      <alignment horizontal="center" vertical="center"/>
    </xf>
    <xf numFmtId="0" fontId="4" fillId="0" borderId="0" xfId="219" applyFont="1"/>
    <xf numFmtId="0" fontId="72" fillId="27" borderId="0" xfId="40" applyFont="1" applyFill="1" applyBorder="1" applyAlignment="1">
      <alignment vertical="center"/>
    </xf>
    <xf numFmtId="0" fontId="81" fillId="25" borderId="19" xfId="63" applyFont="1" applyFill="1" applyBorder="1" applyAlignment="1">
      <alignment horizontal="right" vertical="center"/>
    </xf>
    <xf numFmtId="0" fontId="5" fillId="26" borderId="0" xfId="63" applyFont="1" applyFill="1" applyAlignment="1"/>
    <xf numFmtId="0" fontId="7" fillId="25" borderId="0" xfId="0" applyFont="1" applyFill="1" applyBorder="1"/>
    <xf numFmtId="0" fontId="43" fillId="26" borderId="31" xfId="63" applyFont="1" applyFill="1" applyBorder="1" applyAlignment="1">
      <alignment horizontal="left" vertical="center"/>
    </xf>
    <xf numFmtId="0" fontId="43" fillId="26" borderId="32" xfId="63" applyFont="1" applyFill="1" applyBorder="1" applyAlignment="1">
      <alignment horizontal="left" vertical="center"/>
    </xf>
    <xf numFmtId="0" fontId="13" fillId="25" borderId="57" xfId="0" applyFont="1" applyFill="1" applyBorder="1" applyAlignment="1">
      <alignment horizontal="center"/>
    </xf>
    <xf numFmtId="0" fontId="13" fillId="25" borderId="12" xfId="0" applyFont="1" applyFill="1" applyBorder="1" applyAlignment="1">
      <alignment horizontal="center"/>
    </xf>
    <xf numFmtId="0" fontId="73" fillId="25" borderId="0" xfId="63" applyFont="1" applyFill="1" applyAlignment="1">
      <alignment vertical="center"/>
    </xf>
    <xf numFmtId="0" fontId="73" fillId="25" borderId="0" xfId="63" applyFont="1" applyFill="1" applyBorder="1" applyAlignment="1">
      <alignment vertical="center"/>
    </xf>
    <xf numFmtId="0" fontId="73" fillId="26" borderId="0" xfId="63" applyFont="1" applyFill="1" applyAlignment="1">
      <alignment vertical="center"/>
    </xf>
    <xf numFmtId="0" fontId="73" fillId="0" borderId="0" xfId="63" applyFont="1" applyAlignment="1">
      <alignment vertical="center"/>
    </xf>
    <xf numFmtId="0" fontId="81" fillId="25" borderId="19" xfId="63" applyFont="1" applyFill="1" applyBorder="1" applyAlignment="1">
      <alignment vertical="center"/>
    </xf>
    <xf numFmtId="0" fontId="13" fillId="25" borderId="59" xfId="0" applyFont="1" applyFill="1" applyBorder="1" applyAlignment="1">
      <alignment horizontal="center"/>
    </xf>
    <xf numFmtId="0" fontId="85" fillId="25" borderId="0" xfId="71" applyFont="1" applyFill="1" applyBorder="1" applyAlignment="1">
      <alignment horizontal="left" vertical="center"/>
    </xf>
    <xf numFmtId="3" fontId="75" fillId="24" borderId="0" xfId="40" applyNumberFormat="1" applyFont="1" applyFill="1" applyBorder="1" applyAlignment="1">
      <alignment horizontal="left" vertical="center" wrapText="1" indent="1"/>
    </xf>
    <xf numFmtId="0" fontId="18" fillId="25" borderId="0" xfId="62" applyFont="1" applyFill="1" applyBorder="1" applyAlignment="1">
      <alignment wrapText="1"/>
    </xf>
    <xf numFmtId="0" fontId="31" fillId="25" borderId="0" xfId="62" applyFont="1" applyFill="1" applyBorder="1"/>
    <xf numFmtId="0" fontId="13" fillId="26" borderId="52" xfId="70" applyFont="1" applyFill="1" applyBorder="1" applyAlignment="1">
      <alignment horizontal="center"/>
    </xf>
    <xf numFmtId="0" fontId="13" fillId="25" borderId="18" xfId="70" applyFont="1" applyFill="1" applyBorder="1" applyAlignment="1">
      <alignment horizontal="right"/>
    </xf>
    <xf numFmtId="0" fontId="81" fillId="26" borderId="0" xfId="70" applyFont="1" applyFill="1" applyBorder="1" applyAlignment="1">
      <alignment horizontal="left"/>
    </xf>
    <xf numFmtId="3" fontId="81" fillId="26" borderId="0" xfId="70" applyNumberFormat="1" applyFont="1" applyFill="1" applyBorder="1" applyAlignment="1">
      <alignment horizontal="left"/>
    </xf>
    <xf numFmtId="0" fontId="13" fillId="25" borderId="0" xfId="0" applyFont="1" applyFill="1" applyBorder="1" applyAlignment="1">
      <alignment horizontal="center"/>
    </xf>
    <xf numFmtId="165" fontId="72" fillId="25" borderId="10" xfId="0" applyNumberFormat="1" applyFont="1" applyFill="1" applyBorder="1" applyAlignment="1">
      <alignment horizontal="center" vertical="center"/>
    </xf>
    <xf numFmtId="0" fontId="14" fillId="24" borderId="0" xfId="40" applyFont="1" applyFill="1" applyBorder="1" applyAlignment="1" applyProtection="1">
      <alignment horizontal="left" indent="1"/>
    </xf>
    <xf numFmtId="0" fontId="4" fillId="25" borderId="0" xfId="70" applyFill="1" applyBorder="1" applyProtection="1"/>
    <xf numFmtId="0" fontId="4" fillId="25" borderId="18" xfId="70" applyFill="1" applyBorder="1" applyProtection="1"/>
    <xf numFmtId="0" fontId="15" fillId="25" borderId="18" xfId="70" applyFont="1" applyFill="1" applyBorder="1" applyAlignment="1" applyProtection="1">
      <alignment horizontal="left"/>
    </xf>
    <xf numFmtId="0" fontId="4" fillId="26" borderId="0" xfId="70" applyFill="1" applyBorder="1" applyProtection="1"/>
    <xf numFmtId="0" fontId="4" fillId="25" borderId="0" xfId="70" applyFill="1" applyProtection="1">
      <protection locked="0"/>
    </xf>
    <xf numFmtId="0" fontId="4" fillId="0" borderId="0" xfId="70" applyProtection="1">
      <protection locked="0"/>
    </xf>
    <xf numFmtId="0" fontId="4" fillId="25" borderId="0" xfId="70" applyFill="1" applyProtection="1"/>
    <xf numFmtId="0" fontId="4" fillId="25" borderId="23" xfId="70" applyFill="1" applyBorder="1" applyProtection="1"/>
    <xf numFmtId="0" fontId="4" fillId="25" borderId="22" xfId="70" applyFill="1" applyBorder="1" applyProtection="1"/>
    <xf numFmtId="0" fontId="4" fillId="25" borderId="20" xfId="70" applyFill="1" applyBorder="1" applyProtection="1"/>
    <xf numFmtId="0" fontId="4" fillId="0" borderId="0" xfId="70" applyBorder="1" applyProtection="1"/>
    <xf numFmtId="0" fontId="62" fillId="25" borderId="0" xfId="70" applyFont="1" applyFill="1" applyBorder="1" applyProtection="1"/>
    <xf numFmtId="0" fontId="4" fillId="25" borderId="0" xfId="70" applyFill="1" applyAlignment="1" applyProtection="1">
      <alignment vertical="center"/>
    </xf>
    <xf numFmtId="0" fontId="4" fillId="25" borderId="20" xfId="70" applyFill="1" applyBorder="1" applyAlignment="1" applyProtection="1">
      <alignment vertical="center"/>
    </xf>
    <xf numFmtId="0" fontId="77" fillId="26" borderId="15" xfId="70" applyFont="1" applyFill="1" applyBorder="1" applyAlignment="1" applyProtection="1">
      <alignment vertical="center"/>
    </xf>
    <xf numFmtId="0" fontId="102" fillId="26" borderId="16" xfId="70" applyFont="1" applyFill="1" applyBorder="1" applyAlignment="1" applyProtection="1">
      <alignment vertical="center"/>
    </xf>
    <xf numFmtId="0" fontId="102" fillId="26" borderId="17" xfId="70" applyFont="1" applyFill="1" applyBorder="1" applyAlignment="1" applyProtection="1">
      <alignment vertical="center"/>
    </xf>
    <xf numFmtId="0" fontId="4" fillId="25" borderId="0" xfId="70" applyFill="1" applyAlignment="1" applyProtection="1">
      <alignment vertical="center"/>
      <protection locked="0"/>
    </xf>
    <xf numFmtId="0" fontId="4" fillId="0" borderId="0" xfId="70" applyAlignment="1" applyProtection="1">
      <alignment vertical="center"/>
      <protection locked="0"/>
    </xf>
    <xf numFmtId="0" fontId="15" fillId="25" borderId="20" xfId="70" applyFont="1" applyFill="1" applyBorder="1" applyProtection="1"/>
    <xf numFmtId="0" fontId="13" fillId="25" borderId="0" xfId="70" applyFont="1" applyFill="1" applyBorder="1" applyAlignment="1" applyProtection="1">
      <alignment horizontal="center" vertical="center"/>
    </xf>
    <xf numFmtId="0" fontId="13" fillId="25" borderId="13" xfId="70" applyFont="1" applyFill="1" applyBorder="1" applyAlignment="1" applyProtection="1">
      <alignment horizontal="right" vertical="center"/>
    </xf>
    <xf numFmtId="0" fontId="13" fillId="25" borderId="13" xfId="70" applyFont="1" applyFill="1" applyBorder="1" applyAlignment="1" applyProtection="1">
      <alignment horizontal="center" vertical="center"/>
    </xf>
    <xf numFmtId="0" fontId="13" fillId="25" borderId="13" xfId="70" applyFont="1" applyFill="1" applyBorder="1" applyAlignment="1" applyProtection="1">
      <alignment vertical="center"/>
    </xf>
    <xf numFmtId="0" fontId="13" fillId="25" borderId="13" xfId="70" applyFont="1" applyFill="1" applyBorder="1" applyAlignment="1" applyProtection="1">
      <alignment horizontal="center"/>
    </xf>
    <xf numFmtId="0" fontId="13" fillId="25" borderId="13" xfId="70" applyFont="1" applyFill="1" applyBorder="1" applyAlignment="1" applyProtection="1">
      <alignment horizontal="right"/>
    </xf>
    <xf numFmtId="0" fontId="13" fillId="25" borderId="13" xfId="70" applyFont="1" applyFill="1" applyBorder="1" applyAlignment="1" applyProtection="1"/>
    <xf numFmtId="0" fontId="12" fillId="25" borderId="0" xfId="70" applyFont="1" applyFill="1" applyBorder="1" applyProtection="1"/>
    <xf numFmtId="0" fontId="58" fillId="25" borderId="0" xfId="70" applyFont="1" applyFill="1" applyProtection="1"/>
    <xf numFmtId="0" fontId="58" fillId="25" borderId="20" xfId="70" applyFont="1" applyFill="1" applyBorder="1" applyProtection="1"/>
    <xf numFmtId="0" fontId="58" fillId="25" borderId="0" xfId="70" applyFont="1" applyFill="1" applyProtection="1">
      <protection locked="0"/>
    </xf>
    <xf numFmtId="0" fontId="58" fillId="0" borderId="0" xfId="70" applyFont="1" applyProtection="1">
      <protection locked="0"/>
    </xf>
    <xf numFmtId="0" fontId="15" fillId="25" borderId="0" xfId="70" applyFont="1" applyFill="1" applyBorder="1" applyProtection="1"/>
    <xf numFmtId="0" fontId="7" fillId="25" borderId="0" xfId="70" applyFont="1" applyFill="1" applyBorder="1" applyProtection="1"/>
    <xf numFmtId="0" fontId="15" fillId="0" borderId="0" xfId="70" applyFont="1" applyBorder="1" applyProtection="1"/>
    <xf numFmtId="0" fontId="61" fillId="25" borderId="0" xfId="70" applyFont="1" applyFill="1" applyBorder="1" applyProtection="1"/>
    <xf numFmtId="0" fontId="59" fillId="25" borderId="0" xfId="70" applyFont="1" applyFill="1" applyProtection="1"/>
    <xf numFmtId="0" fontId="59" fillId="25" borderId="20" xfId="70" applyFont="1" applyFill="1" applyBorder="1" applyProtection="1"/>
    <xf numFmtId="0" fontId="65" fillId="25" borderId="0" xfId="70" applyFont="1" applyFill="1" applyBorder="1" applyProtection="1"/>
    <xf numFmtId="0" fontId="59" fillId="25" borderId="0" xfId="70" applyFont="1" applyFill="1" applyProtection="1">
      <protection locked="0"/>
    </xf>
    <xf numFmtId="0" fontId="59" fillId="0" borderId="0" xfId="70" applyFont="1" applyProtection="1">
      <protection locked="0"/>
    </xf>
    <xf numFmtId="0" fontId="18" fillId="0" borderId="0" xfId="70" applyFont="1" applyBorder="1" applyAlignment="1" applyProtection="1"/>
    <xf numFmtId="0" fontId="4" fillId="25" borderId="0" xfId="70" applyFill="1" applyBorder="1" applyAlignment="1" applyProtection="1"/>
    <xf numFmtId="0" fontId="8" fillId="25" borderId="0" xfId="70" applyFont="1" applyFill="1" applyBorder="1" applyProtection="1"/>
    <xf numFmtId="167" fontId="72" fillId="25" borderId="0" xfId="70" applyNumberFormat="1" applyFont="1" applyFill="1" applyBorder="1" applyAlignment="1" applyProtection="1">
      <alignment horizontal="right"/>
    </xf>
    <xf numFmtId="167" fontId="72" fillId="26" borderId="0" xfId="70" applyNumberFormat="1" applyFont="1" applyFill="1" applyBorder="1" applyAlignment="1" applyProtection="1">
      <alignment horizontal="right"/>
    </xf>
    <xf numFmtId="0" fontId="57" fillId="25" borderId="0" xfId="70" applyFont="1" applyFill="1" applyBorder="1" applyAlignment="1" applyProtection="1">
      <alignment horizontal="left"/>
    </xf>
    <xf numFmtId="167" fontId="64" fillId="25" borderId="0" xfId="70" applyNumberFormat="1" applyFont="1" applyFill="1" applyBorder="1" applyAlignment="1" applyProtection="1">
      <alignment horizontal="right"/>
    </xf>
    <xf numFmtId="167" fontId="64" fillId="26" borderId="0" xfId="70" applyNumberFormat="1" applyFont="1" applyFill="1" applyBorder="1" applyAlignment="1" applyProtection="1">
      <alignment horizontal="right"/>
    </xf>
    <xf numFmtId="0" fontId="43" fillId="25" borderId="0" xfId="70" applyFont="1" applyFill="1" applyProtection="1"/>
    <xf numFmtId="0" fontId="43" fillId="25" borderId="20" xfId="70" applyFont="1" applyFill="1" applyBorder="1" applyProtection="1"/>
    <xf numFmtId="167" fontId="13" fillId="25" borderId="0" xfId="70" applyNumberFormat="1" applyFont="1" applyFill="1" applyBorder="1" applyAlignment="1" applyProtection="1">
      <alignment horizontal="right"/>
    </xf>
    <xf numFmtId="167" fontId="13" fillId="26" borderId="0" xfId="70" applyNumberFormat="1" applyFont="1" applyFill="1" applyBorder="1" applyAlignment="1" applyProtection="1">
      <alignment horizontal="right"/>
    </xf>
    <xf numFmtId="0" fontId="4" fillId="25" borderId="0" xfId="70" applyFont="1" applyFill="1" applyProtection="1"/>
    <xf numFmtId="0" fontId="4" fillId="25" borderId="20" xfId="70" applyFont="1" applyFill="1" applyBorder="1" applyProtection="1"/>
    <xf numFmtId="0" fontId="14" fillId="24" borderId="0" xfId="40" applyFont="1" applyFill="1" applyBorder="1" applyAlignment="1" applyProtection="1">
      <alignment horizontal="left"/>
    </xf>
    <xf numFmtId="167" fontId="14" fillId="25" borderId="0" xfId="70" applyNumberFormat="1" applyFont="1" applyFill="1" applyBorder="1" applyAlignment="1" applyProtection="1">
      <alignment horizontal="right"/>
    </xf>
    <xf numFmtId="167" fontId="14" fillId="26" borderId="0" xfId="70" applyNumberFormat="1" applyFont="1" applyFill="1" applyBorder="1" applyAlignment="1" applyProtection="1">
      <alignment horizontal="right"/>
    </xf>
    <xf numFmtId="0" fontId="4" fillId="25" borderId="0" xfId="70" applyFont="1" applyFill="1" applyProtection="1">
      <protection locked="0"/>
    </xf>
    <xf numFmtId="0" fontId="4" fillId="0" borderId="0" xfId="70" applyFont="1" applyProtection="1">
      <protection locked="0"/>
    </xf>
    <xf numFmtId="167" fontId="14" fillId="26" borderId="0" xfId="70" applyNumberFormat="1" applyFont="1" applyFill="1" applyBorder="1" applyAlignment="1" applyProtection="1">
      <alignment horizontal="right"/>
      <protection locked="0"/>
    </xf>
    <xf numFmtId="0" fontId="63" fillId="25" borderId="20" xfId="70" applyFont="1" applyFill="1" applyBorder="1" applyAlignment="1" applyProtection="1">
      <alignment horizontal="center"/>
    </xf>
    <xf numFmtId="0" fontId="31" fillId="25" borderId="0" xfId="70" applyFont="1" applyFill="1" applyBorder="1" applyProtection="1"/>
    <xf numFmtId="0" fontId="78" fillId="25" borderId="0" xfId="70" applyFont="1" applyFill="1" applyBorder="1" applyAlignment="1" applyProtection="1">
      <alignment horizontal="left" vertical="center"/>
    </xf>
    <xf numFmtId="1" fontId="14" fillId="25" borderId="0" xfId="70" applyNumberFormat="1" applyFont="1" applyFill="1" applyBorder="1" applyAlignment="1" applyProtection="1">
      <alignment horizontal="center"/>
    </xf>
    <xf numFmtId="3" fontId="14" fillId="25" borderId="0" xfId="70" applyNumberFormat="1" applyFont="1" applyFill="1" applyBorder="1" applyAlignment="1" applyProtection="1">
      <alignment horizontal="center"/>
    </xf>
    <xf numFmtId="0" fontId="15" fillId="25" borderId="0" xfId="70" applyFont="1" applyFill="1" applyBorder="1" applyProtection="1">
      <protection locked="0"/>
    </xf>
    <xf numFmtId="0" fontId="23" fillId="0" borderId="0" xfId="70" applyFont="1" applyProtection="1">
      <protection locked="0"/>
    </xf>
    <xf numFmtId="0" fontId="4" fillId="0" borderId="18" xfId="70" applyFill="1" applyBorder="1" applyProtection="1"/>
    <xf numFmtId="0" fontId="13" fillId="25" borderId="0" xfId="70" applyFont="1" applyFill="1" applyBorder="1" applyAlignment="1" applyProtection="1">
      <alignment horizontal="right"/>
    </xf>
    <xf numFmtId="0" fontId="11" fillId="25" borderId="22" xfId="70" applyFont="1" applyFill="1" applyBorder="1" applyAlignment="1" applyProtection="1">
      <alignment horizontal="left"/>
    </xf>
    <xf numFmtId="0" fontId="18" fillId="25" borderId="22" xfId="70" applyFont="1" applyFill="1" applyBorder="1" applyProtection="1"/>
    <xf numFmtId="0" fontId="43" fillId="25" borderId="22" xfId="70" applyFont="1" applyFill="1" applyBorder="1" applyAlignment="1" applyProtection="1">
      <alignment horizontal="left"/>
    </xf>
    <xf numFmtId="0" fontId="4" fillId="25" borderId="21" xfId="70" applyFill="1" applyBorder="1" applyProtection="1"/>
    <xf numFmtId="0" fontId="4" fillId="25" borderId="19" xfId="70" applyFill="1" applyBorder="1" applyProtection="1"/>
    <xf numFmtId="0" fontId="4" fillId="25" borderId="0" xfId="70" applyFill="1" applyBorder="1" applyAlignment="1" applyProtection="1">
      <alignment vertical="center"/>
    </xf>
    <xf numFmtId="0" fontId="13" fillId="25" borderId="0" xfId="70" applyFont="1" applyFill="1" applyBorder="1" applyAlignment="1" applyProtection="1">
      <alignment horizontal="center"/>
    </xf>
    <xf numFmtId="0" fontId="4" fillId="25" borderId="0" xfId="70" applyFill="1" applyBorder="1" applyAlignment="1" applyProtection="1">
      <alignment vertical="justify"/>
    </xf>
    <xf numFmtId="0" fontId="7" fillId="25" borderId="19" xfId="70" applyFont="1" applyFill="1" applyBorder="1" applyProtection="1"/>
    <xf numFmtId="0" fontId="60" fillId="25" borderId="0" xfId="70" applyFont="1" applyFill="1" applyBorder="1" applyProtection="1"/>
    <xf numFmtId="0" fontId="61" fillId="25" borderId="19" xfId="70" applyFont="1" applyFill="1" applyBorder="1" applyProtection="1"/>
    <xf numFmtId="0" fontId="5" fillId="25" borderId="0" xfId="70" applyFont="1" applyFill="1" applyBorder="1" applyProtection="1"/>
    <xf numFmtId="0" fontId="15" fillId="25" borderId="0" xfId="70" applyFont="1" applyFill="1" applyProtection="1"/>
    <xf numFmtId="0" fontId="14" fillId="25" borderId="0" xfId="70" applyFont="1" applyFill="1" applyBorder="1" applyProtection="1"/>
    <xf numFmtId="0" fontId="12" fillId="25" borderId="19" xfId="70" applyFont="1" applyFill="1" applyBorder="1" applyProtection="1"/>
    <xf numFmtId="0" fontId="15" fillId="0" borderId="0" xfId="70" applyFont="1" applyProtection="1">
      <protection locked="0"/>
    </xf>
    <xf numFmtId="0" fontId="13" fillId="25" borderId="0" xfId="70" applyFont="1" applyFill="1" applyBorder="1" applyAlignment="1" applyProtection="1">
      <alignment horizontal="left"/>
    </xf>
    <xf numFmtId="0" fontId="8" fillId="25" borderId="19" xfId="70" applyFont="1" applyFill="1" applyBorder="1" applyProtection="1"/>
    <xf numFmtId="165" fontId="14" fillId="25" borderId="0" xfId="70" applyNumberFormat="1" applyFont="1" applyFill="1" applyBorder="1" applyAlignment="1" applyProtection="1">
      <alignment horizontal="center"/>
    </xf>
    <xf numFmtId="165" fontId="5" fillId="25" borderId="0" xfId="70" applyNumberFormat="1" applyFont="1" applyFill="1" applyBorder="1" applyAlignment="1" applyProtection="1">
      <alignment horizontal="center"/>
    </xf>
    <xf numFmtId="0" fontId="58" fillId="25" borderId="0" xfId="70" applyFont="1" applyFill="1" applyBorder="1" applyProtection="1"/>
    <xf numFmtId="167" fontId="72" fillId="25" borderId="0" xfId="70" applyNumberFormat="1" applyFont="1" applyFill="1" applyBorder="1" applyAlignment="1" applyProtection="1"/>
    <xf numFmtId="167" fontId="72" fillId="26" borderId="0" xfId="70" applyNumberFormat="1" applyFont="1" applyFill="1" applyBorder="1" applyAlignment="1" applyProtection="1"/>
    <xf numFmtId="167" fontId="13" fillId="25" borderId="0" xfId="70" applyNumberFormat="1" applyFont="1" applyFill="1" applyBorder="1" applyAlignment="1" applyProtection="1"/>
    <xf numFmtId="167" fontId="13" fillId="26" borderId="0" xfId="70" applyNumberFormat="1" applyFont="1" applyFill="1" applyBorder="1" applyAlignment="1" applyProtection="1"/>
    <xf numFmtId="0" fontId="15" fillId="25" borderId="0" xfId="70" applyFont="1" applyFill="1" applyBorder="1" applyAlignment="1" applyProtection="1">
      <alignment vertical="center"/>
    </xf>
    <xf numFmtId="167" fontId="14" fillId="25" borderId="0" xfId="70" applyNumberFormat="1" applyFont="1" applyFill="1" applyBorder="1" applyAlignment="1" applyProtection="1"/>
    <xf numFmtId="167" fontId="14" fillId="26" borderId="0" xfId="70" applyNumberFormat="1" applyFont="1" applyFill="1" applyBorder="1" applyAlignment="1" applyProtection="1"/>
    <xf numFmtId="0" fontId="14" fillId="25" borderId="0" xfId="70" applyFont="1" applyFill="1" applyBorder="1" applyAlignment="1" applyProtection="1">
      <alignment horizontal="left" indent="1"/>
    </xf>
    <xf numFmtId="169" fontId="57" fillId="25" borderId="0" xfId="70" applyNumberFormat="1" applyFont="1" applyFill="1" applyBorder="1" applyAlignment="1" applyProtection="1">
      <alignment horizontal="center"/>
    </xf>
    <xf numFmtId="165" fontId="117" fillId="25" borderId="0" xfId="70" applyNumberFormat="1" applyFont="1" applyFill="1" applyBorder="1" applyAlignment="1" applyProtection="1">
      <alignment horizontal="center"/>
    </xf>
    <xf numFmtId="165" fontId="18" fillId="25" borderId="0" xfId="70" applyNumberFormat="1" applyFont="1" applyFill="1" applyBorder="1" applyAlignment="1" applyProtection="1">
      <alignment horizontal="right"/>
    </xf>
    <xf numFmtId="0" fontId="43" fillId="25" borderId="0" xfId="70" applyFont="1" applyFill="1" applyBorder="1" applyProtection="1"/>
    <xf numFmtId="0" fontId="16" fillId="30" borderId="19" xfId="70" applyFont="1" applyFill="1" applyBorder="1" applyAlignment="1" applyProtection="1">
      <alignment horizontal="center" vertical="center"/>
    </xf>
    <xf numFmtId="0" fontId="4" fillId="25" borderId="0" xfId="70" applyFill="1" applyBorder="1" applyAlignment="1" applyProtection="1">
      <alignment horizontal="left"/>
    </xf>
    <xf numFmtId="0" fontId="4" fillId="26" borderId="0" xfId="70" applyFill="1" applyProtection="1"/>
    <xf numFmtId="0" fontId="11" fillId="25" borderId="23" xfId="70" applyFont="1" applyFill="1" applyBorder="1" applyAlignment="1" applyProtection="1">
      <alignment horizontal="left"/>
    </xf>
    <xf numFmtId="0" fontId="18" fillId="25" borderId="22" xfId="70" applyFont="1" applyFill="1" applyBorder="1" applyAlignment="1" applyProtection="1">
      <alignment horizontal="right"/>
    </xf>
    <xf numFmtId="0" fontId="11" fillId="25" borderId="20" xfId="70" applyFont="1" applyFill="1" applyBorder="1" applyAlignment="1" applyProtection="1">
      <alignment horizontal="left"/>
    </xf>
    <xf numFmtId="0" fontId="18" fillId="0" borderId="0" xfId="70" applyFont="1" applyBorder="1" applyAlignment="1" applyProtection="1">
      <alignment vertical="center"/>
    </xf>
    <xf numFmtId="0" fontId="11" fillId="25" borderId="0" xfId="70" applyFont="1" applyFill="1" applyBorder="1" applyAlignment="1" applyProtection="1">
      <alignment horizontal="left"/>
    </xf>
    <xf numFmtId="0" fontId="43" fillId="25" borderId="0" xfId="70" applyFont="1" applyFill="1" applyBorder="1" applyAlignment="1" applyProtection="1">
      <alignment horizontal="left"/>
    </xf>
    <xf numFmtId="0" fontId="77" fillId="26" borderId="15" xfId="70" applyFont="1" applyFill="1" applyBorder="1" applyAlignment="1" applyProtection="1"/>
    <xf numFmtId="0" fontId="13" fillId="25" borderId="0" xfId="70" applyFont="1" applyFill="1" applyBorder="1" applyAlignment="1" applyProtection="1">
      <alignment horizontal="center" vertical="distributed"/>
    </xf>
    <xf numFmtId="0" fontId="25" fillId="25" borderId="0" xfId="70" applyFont="1" applyFill="1" applyProtection="1"/>
    <xf numFmtId="0" fontId="25" fillId="25" borderId="20" xfId="70" applyFont="1" applyFill="1" applyBorder="1" applyProtection="1"/>
    <xf numFmtId="0" fontId="25" fillId="25" borderId="0" xfId="70" applyFont="1" applyFill="1" applyBorder="1" applyProtection="1"/>
    <xf numFmtId="0" fontId="25" fillId="0" borderId="0" xfId="70" applyFont="1" applyProtection="1">
      <protection locked="0"/>
    </xf>
    <xf numFmtId="0" fontId="23" fillId="25" borderId="0" xfId="70" applyFont="1" applyFill="1" applyProtection="1"/>
    <xf numFmtId="0" fontId="23" fillId="25" borderId="20" xfId="70" applyFont="1" applyFill="1" applyBorder="1" applyProtection="1"/>
    <xf numFmtId="0" fontId="18" fillId="25" borderId="0" xfId="70" applyFont="1" applyFill="1" applyBorder="1" applyAlignment="1" applyProtection="1">
      <alignment horizontal="right"/>
    </xf>
    <xf numFmtId="164" fontId="13" fillId="25" borderId="0" xfId="70" applyNumberFormat="1" applyFont="1" applyFill="1" applyBorder="1" applyAlignment="1" applyProtection="1">
      <alignment horizontal="center"/>
    </xf>
    <xf numFmtId="164" fontId="57" fillId="25" borderId="0" xfId="70" applyNumberFormat="1" applyFont="1" applyFill="1" applyBorder="1" applyAlignment="1" applyProtection="1">
      <alignment horizontal="center"/>
    </xf>
    <xf numFmtId="165" fontId="72" fillId="26" borderId="0" xfId="70" applyNumberFormat="1" applyFont="1" applyFill="1" applyBorder="1" applyAlignment="1" applyProtection="1">
      <alignment horizontal="right"/>
    </xf>
    <xf numFmtId="165" fontId="13" fillId="26" borderId="0" xfId="70" applyNumberFormat="1" applyFont="1" applyFill="1" applyBorder="1" applyAlignment="1" applyProtection="1">
      <alignment horizontal="right"/>
    </xf>
    <xf numFmtId="1" fontId="13" fillId="25" borderId="0" xfId="70" applyNumberFormat="1" applyFont="1" applyFill="1" applyBorder="1" applyAlignment="1" applyProtection="1">
      <alignment horizontal="center"/>
    </xf>
    <xf numFmtId="165" fontId="14" fillId="26" borderId="0" xfId="70" applyNumberFormat="1" applyFont="1" applyFill="1" applyBorder="1" applyAlignment="1" applyProtection="1">
      <alignment horizontal="right"/>
    </xf>
    <xf numFmtId="0" fontId="26" fillId="25" borderId="20" xfId="70" applyFont="1" applyFill="1" applyBorder="1" applyProtection="1"/>
    <xf numFmtId="0" fontId="118" fillId="25" borderId="0" xfId="70" applyFont="1" applyFill="1" applyProtection="1"/>
    <xf numFmtId="164" fontId="64" fillId="25" borderId="0" xfId="70" applyNumberFormat="1" applyFont="1" applyFill="1" applyBorder="1" applyAlignment="1" applyProtection="1">
      <alignment horizontal="center"/>
    </xf>
    <xf numFmtId="0" fontId="118" fillId="0" borderId="0" xfId="70" applyFont="1" applyProtection="1">
      <protection locked="0"/>
    </xf>
    <xf numFmtId="0" fontId="16" fillId="30" borderId="20" xfId="70" applyFont="1" applyFill="1" applyBorder="1" applyAlignment="1" applyProtection="1">
      <alignment horizontal="center" vertical="center"/>
    </xf>
    <xf numFmtId="0" fontId="4" fillId="0" borderId="0" xfId="70" applyProtection="1"/>
    <xf numFmtId="0" fontId="13" fillId="25" borderId="12" xfId="62" applyFont="1" applyFill="1" applyBorder="1" applyAlignment="1">
      <alignment horizontal="center"/>
    </xf>
    <xf numFmtId="0" fontId="4" fillId="0" borderId="0" xfId="63" applyAlignment="1">
      <alignment horizontal="left"/>
    </xf>
    <xf numFmtId="0" fontId="4" fillId="0" borderId="0" xfId="63" applyFont="1" applyAlignment="1">
      <alignment horizontal="left" vertical="center"/>
    </xf>
    <xf numFmtId="0" fontId="4" fillId="0" borderId="0" xfId="63" applyFont="1" applyAlignment="1">
      <alignment horizontal="left"/>
    </xf>
    <xf numFmtId="3" fontId="83" fillId="27" borderId="0" xfId="40" applyNumberFormat="1" applyFont="1" applyFill="1" applyBorder="1" applyAlignment="1">
      <alignment horizontal="right" wrapText="1"/>
    </xf>
    <xf numFmtId="0" fontId="73" fillId="0" borderId="0" xfId="63" applyFont="1" applyAlignment="1">
      <alignment horizontal="left"/>
    </xf>
    <xf numFmtId="0" fontId="72" fillId="24" borderId="0" xfId="66" applyFont="1" applyFill="1" applyBorder="1" applyAlignment="1">
      <alignment horizontal="left" indent="1"/>
    </xf>
    <xf numFmtId="4" fontId="83" fillId="27" borderId="0" xfId="40" applyNumberFormat="1" applyFont="1" applyFill="1" applyBorder="1" applyAlignment="1">
      <alignment horizontal="right" vertical="center" wrapText="1"/>
    </xf>
    <xf numFmtId="0" fontId="73" fillId="0" borderId="0" xfId="63" applyFont="1" applyAlignment="1">
      <alignment horizontal="left" vertical="center"/>
    </xf>
    <xf numFmtId="0" fontId="14" fillId="0" borderId="0" xfId="63" applyFont="1" applyFill="1" applyBorder="1" applyAlignment="1">
      <alignment horizontal="center" vertical="center" wrapText="1"/>
    </xf>
    <xf numFmtId="0" fontId="73" fillId="0" borderId="0" xfId="63" applyFont="1" applyFill="1" applyAlignment="1">
      <alignment horizontal="left"/>
    </xf>
    <xf numFmtId="0" fontId="73" fillId="0" borderId="0" xfId="63" applyFont="1" applyFill="1" applyAlignment="1"/>
    <xf numFmtId="0" fontId="75" fillId="0" borderId="0" xfId="63" applyFont="1" applyFill="1" applyAlignment="1"/>
    <xf numFmtId="0" fontId="72" fillId="0" borderId="0" xfId="63" applyFont="1" applyFill="1" applyAlignment="1">
      <alignment horizontal="center" vertical="center"/>
    </xf>
    <xf numFmtId="0" fontId="14" fillId="26" borderId="0" xfId="63" applyFont="1" applyFill="1" applyBorder="1" applyAlignment="1">
      <alignment horizontal="center" vertical="center" wrapText="1"/>
    </xf>
    <xf numFmtId="0" fontId="124" fillId="28" borderId="0" xfId="63" applyFont="1" applyFill="1" applyBorder="1" applyAlignment="1">
      <alignment horizontal="center" vertical="center"/>
    </xf>
    <xf numFmtId="0" fontId="14" fillId="0" borderId="0" xfId="63" applyFont="1" applyFill="1" applyBorder="1" applyAlignment="1">
      <alignment horizontal="right" wrapText="1"/>
    </xf>
    <xf numFmtId="0" fontId="14" fillId="26" borderId="0" xfId="63" applyFont="1" applyFill="1" applyBorder="1" applyAlignment="1">
      <alignment horizontal="right" wrapText="1"/>
    </xf>
    <xf numFmtId="1" fontId="13" fillId="26" borderId="71" xfId="63" applyNumberFormat="1" applyFont="1" applyFill="1" applyBorder="1" applyAlignment="1">
      <alignment horizontal="center" vertical="center"/>
    </xf>
    <xf numFmtId="1" fontId="13" fillId="26" borderId="52" xfId="63" applyNumberFormat="1" applyFont="1" applyFill="1" applyBorder="1" applyAlignment="1">
      <alignment horizontal="right" vertical="center"/>
    </xf>
    <xf numFmtId="1" fontId="13" fillId="26" borderId="52" xfId="63" applyNumberFormat="1" applyFont="1" applyFill="1" applyBorder="1" applyAlignment="1">
      <alignment horizontal="center" vertical="center" wrapText="1"/>
    </xf>
    <xf numFmtId="1" fontId="14" fillId="0" borderId="71" xfId="63" applyNumberFormat="1" applyFont="1" applyFill="1" applyBorder="1" applyAlignment="1">
      <alignment horizontal="left" vertical="center"/>
    </xf>
    <xf numFmtId="1" fontId="14" fillId="0" borderId="52" xfId="63" applyNumberFormat="1" applyFont="1" applyFill="1" applyBorder="1" applyAlignment="1">
      <alignment horizontal="left" vertical="center"/>
    </xf>
    <xf numFmtId="1" fontId="14" fillId="0" borderId="52" xfId="63" applyNumberFormat="1" applyFont="1" applyFill="1" applyBorder="1" applyAlignment="1">
      <alignment horizontal="left" vertical="center" wrapText="1"/>
    </xf>
    <xf numFmtId="0" fontId="20" fillId="0" borderId="0" xfId="63" applyFont="1" applyFill="1" applyBorder="1" applyAlignment="1">
      <alignment horizontal="center" wrapText="1"/>
    </xf>
    <xf numFmtId="0" fontId="20" fillId="26" borderId="0" xfId="63" applyFont="1" applyFill="1" applyBorder="1" applyAlignment="1">
      <alignment horizontal="center" wrapText="1"/>
    </xf>
    <xf numFmtId="1" fontId="13" fillId="26" borderId="0" xfId="63" applyNumberFormat="1" applyFont="1" applyFill="1" applyBorder="1" applyAlignment="1">
      <alignment horizontal="center" vertical="center"/>
    </xf>
    <xf numFmtId="1" fontId="13" fillId="26" borderId="0" xfId="63" applyNumberFormat="1" applyFont="1" applyFill="1" applyBorder="1" applyAlignment="1">
      <alignment horizontal="right" vertical="center"/>
    </xf>
    <xf numFmtId="1" fontId="13" fillId="26" borderId="0" xfId="63" applyNumberFormat="1" applyFont="1" applyFill="1" applyBorder="1" applyAlignment="1">
      <alignment horizontal="center" vertical="center" wrapText="1"/>
    </xf>
    <xf numFmtId="0" fontId="42" fillId="25" borderId="0" xfId="63" applyFont="1" applyFill="1" applyBorder="1" applyAlignment="1">
      <alignment horizontal="right" wrapText="1"/>
    </xf>
    <xf numFmtId="0" fontId="72" fillId="25" borderId="0" xfId="63" applyFont="1" applyFill="1" applyBorder="1" applyAlignment="1">
      <alignment horizontal="left"/>
    </xf>
    <xf numFmtId="0" fontId="20" fillId="25" borderId="0" xfId="70" applyFont="1" applyFill="1" applyBorder="1" applyAlignment="1">
      <alignment horizontal="right"/>
    </xf>
    <xf numFmtId="3" fontId="72" fillId="25" borderId="0" xfId="63" applyNumberFormat="1" applyFont="1" applyFill="1" applyBorder="1" applyAlignment="1">
      <alignment horizontal="right"/>
    </xf>
    <xf numFmtId="0" fontId="8" fillId="25" borderId="19" xfId="63" applyFont="1" applyFill="1" applyBorder="1" applyAlignment="1"/>
    <xf numFmtId="1" fontId="14" fillId="26" borderId="0" xfId="63" applyNumberFormat="1" applyFont="1" applyFill="1" applyBorder="1" applyAlignment="1">
      <alignment horizontal="right" wrapText="1"/>
    </xf>
    <xf numFmtId="0" fontId="14" fillId="0" borderId="0" xfId="63" applyFont="1" applyBorder="1" applyAlignment="1">
      <alignment horizontal="right" wrapText="1"/>
    </xf>
    <xf numFmtId="0" fontId="75" fillId="0" borderId="0" xfId="63" applyFont="1" applyFill="1" applyBorder="1" applyAlignment="1">
      <alignment horizontal="left"/>
    </xf>
    <xf numFmtId="1" fontId="14" fillId="0" borderId="0" xfId="63" applyNumberFormat="1" applyFont="1" applyFill="1" applyBorder="1" applyAlignment="1">
      <alignment horizontal="center" vertical="center" wrapText="1"/>
    </xf>
    <xf numFmtId="0" fontId="13" fillId="26" borderId="0" xfId="63" applyFont="1" applyFill="1" applyBorder="1" applyAlignment="1">
      <alignment horizontal="center" vertical="center" wrapText="1"/>
    </xf>
    <xf numFmtId="0" fontId="20" fillId="25" borderId="0" xfId="63" applyFont="1" applyFill="1" applyBorder="1" applyAlignment="1">
      <alignment horizontal="center" wrapText="1"/>
    </xf>
    <xf numFmtId="3" fontId="5" fillId="25" borderId="0" xfId="63" applyNumberFormat="1" applyFont="1" applyFill="1" applyBorder="1" applyAlignment="1">
      <alignment horizontal="right"/>
    </xf>
    <xf numFmtId="1" fontId="20" fillId="26" borderId="0" xfId="63" applyNumberFormat="1" applyFont="1" applyFill="1" applyBorder="1" applyAlignment="1">
      <alignment horizontal="center" wrapText="1"/>
    </xf>
    <xf numFmtId="0" fontId="20" fillId="0" borderId="0" xfId="63" applyFont="1" applyBorder="1" applyAlignment="1">
      <alignment horizontal="center" wrapText="1"/>
    </xf>
    <xf numFmtId="1" fontId="13" fillId="0" borderId="0" xfId="63" applyNumberFormat="1" applyFont="1" applyFill="1" applyBorder="1" applyAlignment="1">
      <alignment horizontal="center" vertical="center" wrapText="1"/>
    </xf>
    <xf numFmtId="0" fontId="13" fillId="0" borderId="0" xfId="63" applyFont="1" applyFill="1" applyBorder="1" applyAlignment="1">
      <alignment horizontal="center" vertical="center" wrapText="1"/>
    </xf>
    <xf numFmtId="4" fontId="5" fillId="0" borderId="0" xfId="40" applyNumberFormat="1" applyFont="1" applyFill="1" applyBorder="1" applyAlignment="1">
      <alignment wrapText="1"/>
    </xf>
    <xf numFmtId="0" fontId="13" fillId="25" borderId="0" xfId="63" applyFont="1" applyFill="1" applyBorder="1" applyAlignment="1">
      <alignment horizontal="center" vertical="center" wrapText="1"/>
    </xf>
    <xf numFmtId="178" fontId="5" fillId="25" borderId="0" xfId="63" applyNumberFormat="1" applyFont="1" applyFill="1" applyBorder="1" applyAlignment="1">
      <alignment horizontal="right"/>
    </xf>
    <xf numFmtId="0" fontId="13" fillId="0" borderId="0" xfId="63" applyFont="1" applyBorder="1" applyAlignment="1">
      <alignment horizontal="center" vertical="center" wrapText="1"/>
    </xf>
    <xf numFmtId="1" fontId="42" fillId="26" borderId="0" xfId="63" applyNumberFormat="1" applyFont="1" applyFill="1" applyBorder="1" applyAlignment="1">
      <alignment horizontal="center" vertical="center" wrapText="1"/>
    </xf>
    <xf numFmtId="0" fontId="5" fillId="25" borderId="0" xfId="63" applyFont="1" applyFill="1" applyBorder="1" applyAlignment="1">
      <alignment vertical="top" wrapText="1"/>
    </xf>
    <xf numFmtId="0" fontId="5" fillId="25" borderId="0" xfId="63" applyFont="1" applyFill="1" applyBorder="1" applyAlignment="1">
      <alignment horizontal="right" vertical="top" wrapText="1" indent="1"/>
    </xf>
    <xf numFmtId="0" fontId="5" fillId="25" borderId="0" xfId="63" applyFont="1" applyFill="1" applyBorder="1" applyAlignment="1">
      <alignment horizontal="right" vertical="top" wrapText="1"/>
    </xf>
    <xf numFmtId="165" fontId="72" fillId="25" borderId="0" xfId="63" applyNumberFormat="1" applyFont="1" applyFill="1" applyBorder="1" applyAlignment="1">
      <alignment vertical="top" wrapText="1"/>
    </xf>
    <xf numFmtId="165" fontId="72" fillId="0" borderId="0" xfId="63" applyNumberFormat="1" applyFont="1" applyFill="1" applyBorder="1" applyAlignment="1">
      <alignment vertical="top" wrapText="1"/>
    </xf>
    <xf numFmtId="179" fontId="5" fillId="26" borderId="0" xfId="63" applyNumberFormat="1" applyFont="1" applyFill="1" applyBorder="1" applyAlignment="1">
      <alignment vertical="top" wrapText="1"/>
    </xf>
    <xf numFmtId="1" fontId="13" fillId="0" borderId="0" xfId="63" applyNumberFormat="1" applyFont="1" applyBorder="1" applyAlignment="1">
      <alignment horizontal="center" vertical="center" wrapText="1"/>
    </xf>
    <xf numFmtId="1" fontId="14" fillId="0" borderId="0" xfId="63" applyNumberFormat="1" applyFont="1" applyBorder="1" applyAlignment="1">
      <alignment horizontal="left" vertical="center" wrapText="1"/>
    </xf>
    <xf numFmtId="1" fontId="13" fillId="0" borderId="0" xfId="63" applyNumberFormat="1" applyFont="1" applyBorder="1" applyAlignment="1">
      <alignment horizontal="left" vertical="center" wrapText="1"/>
    </xf>
    <xf numFmtId="0" fontId="13" fillId="0" borderId="0" xfId="63" applyFont="1" applyBorder="1" applyAlignment="1">
      <alignment horizontal="left" vertical="center" wrapText="1"/>
    </xf>
    <xf numFmtId="0" fontId="11" fillId="25" borderId="0" xfId="63" applyFont="1" applyFill="1" applyBorder="1" applyAlignment="1">
      <alignment horizontal="left" vertical="top" wrapText="1"/>
    </xf>
    <xf numFmtId="179" fontId="123" fillId="48" borderId="0" xfId="63" applyNumberFormat="1" applyFont="1" applyFill="1" applyBorder="1" applyAlignment="1">
      <alignment vertical="top" wrapText="1"/>
    </xf>
    <xf numFmtId="0" fontId="8" fillId="25" borderId="19" xfId="63" applyFont="1" applyFill="1" applyBorder="1" applyAlignment="1">
      <alignment horizontal="right" vertical="center"/>
    </xf>
    <xf numFmtId="0" fontId="127" fillId="25" borderId="19" xfId="63" applyFont="1" applyFill="1" applyBorder="1"/>
    <xf numFmtId="0" fontId="43" fillId="26" borderId="0" xfId="63" applyFont="1" applyFill="1" applyBorder="1"/>
    <xf numFmtId="0" fontId="83" fillId="25" borderId="0" xfId="63" applyFont="1" applyFill="1" applyBorder="1" applyAlignment="1">
      <alignment horizontal="left" vertical="top" wrapText="1"/>
    </xf>
    <xf numFmtId="3" fontId="83" fillId="25" borderId="0" xfId="63" applyNumberFormat="1" applyFont="1" applyFill="1" applyBorder="1" applyAlignment="1">
      <alignment horizontal="right" indent="1"/>
    </xf>
    <xf numFmtId="0" fontId="13" fillId="26" borderId="0" xfId="70" applyFont="1" applyFill="1" applyBorder="1" applyAlignment="1">
      <alignment horizontal="center" vertical="center"/>
    </xf>
    <xf numFmtId="0" fontId="43" fillId="26" borderId="0" xfId="70" applyFont="1" applyFill="1" applyBorder="1" applyAlignment="1">
      <alignment vertical="center"/>
    </xf>
    <xf numFmtId="0" fontId="83" fillId="26" borderId="0" xfId="63" applyFont="1" applyFill="1" applyBorder="1" applyAlignment="1">
      <alignment horizontal="left" vertical="center" wrapText="1"/>
    </xf>
    <xf numFmtId="3" fontId="90" fillId="31" borderId="0" xfId="63" applyNumberFormat="1" applyFont="1" applyFill="1" applyBorder="1" applyAlignment="1">
      <alignment horizontal="center" vertical="center"/>
    </xf>
    <xf numFmtId="3" fontId="128" fillId="48" borderId="0" xfId="63" applyNumberFormat="1" applyFont="1" applyFill="1" applyBorder="1" applyAlignment="1">
      <alignment vertical="center"/>
    </xf>
    <xf numFmtId="0" fontId="83" fillId="48" borderId="0" xfId="63" applyFont="1" applyFill="1" applyBorder="1" applyAlignment="1">
      <alignment horizontal="left" vertical="center" wrapText="1"/>
    </xf>
    <xf numFmtId="3" fontId="83" fillId="25" borderId="0" xfId="63" applyNumberFormat="1" applyFont="1" applyFill="1" applyBorder="1" applyAlignment="1">
      <alignment horizontal="right" vertical="center"/>
    </xf>
    <xf numFmtId="0" fontId="8" fillId="25" borderId="19" xfId="63" applyFont="1" applyFill="1" applyBorder="1" applyAlignment="1">
      <alignment vertical="center"/>
    </xf>
    <xf numFmtId="1" fontId="13" fillId="0" borderId="0" xfId="70" applyNumberFormat="1" applyFont="1" applyBorder="1" applyAlignment="1">
      <alignment horizontal="center" vertical="center"/>
    </xf>
    <xf numFmtId="0" fontId="13" fillId="0" borderId="0" xfId="70" applyFont="1" applyBorder="1" applyAlignment="1">
      <alignment horizontal="center" vertical="center"/>
    </xf>
    <xf numFmtId="0" fontId="13" fillId="0" borderId="0" xfId="70" applyFont="1" applyBorder="1" applyAlignment="1">
      <alignment horizontal="left" vertical="center"/>
    </xf>
    <xf numFmtId="3" fontId="83" fillId="25" borderId="0" xfId="63" applyNumberFormat="1" applyFont="1" applyFill="1" applyBorder="1" applyAlignment="1">
      <alignment horizontal="right" indent="3"/>
    </xf>
    <xf numFmtId="0" fontId="55" fillId="26" borderId="0" xfId="62" applyFont="1" applyFill="1" applyBorder="1"/>
    <xf numFmtId="0" fontId="13" fillId="26" borderId="13" xfId="62" applyFont="1" applyFill="1" applyBorder="1" applyAlignment="1">
      <alignment horizontal="center" vertical="center"/>
    </xf>
    <xf numFmtId="0" fontId="13" fillId="26" borderId="51" xfId="70" applyFont="1" applyFill="1" applyBorder="1" applyAlignment="1"/>
    <xf numFmtId="0" fontId="11" fillId="25" borderId="22" xfId="62" applyFont="1" applyFill="1" applyBorder="1" applyAlignment="1">
      <alignment horizontal="left"/>
    </xf>
    <xf numFmtId="0" fontId="13" fillId="26" borderId="68" xfId="62" applyFont="1" applyFill="1" applyBorder="1" applyAlignment="1">
      <alignment horizontal="center" vertical="center"/>
    </xf>
    <xf numFmtId="0" fontId="11" fillId="0" borderId="0" xfId="62" applyFont="1" applyAlignment="1"/>
    <xf numFmtId="0" fontId="11" fillId="25" borderId="0" xfId="72" applyFont="1" applyFill="1" applyBorder="1" applyAlignment="1"/>
    <xf numFmtId="0" fontId="11" fillId="25" borderId="19" xfId="72" applyFont="1" applyFill="1" applyBorder="1" applyAlignment="1"/>
    <xf numFmtId="0" fontId="11" fillId="0" borderId="0" xfId="62" applyFont="1" applyBorder="1" applyAlignment="1"/>
    <xf numFmtId="0" fontId="11" fillId="25" borderId="0" xfId="62" applyFont="1" applyFill="1" applyAlignment="1"/>
    <xf numFmtId="180" fontId="75" fillId="26" borderId="0" xfId="71" applyNumberFormat="1" applyFont="1" applyFill="1" applyBorder="1" applyAlignment="1">
      <alignment horizontal="right" vertical="center"/>
    </xf>
    <xf numFmtId="0" fontId="13" fillId="27" borderId="0" xfId="220" applyFont="1" applyFill="1" applyBorder="1" applyAlignment="1">
      <alignment horizontal="left"/>
    </xf>
    <xf numFmtId="0" fontId="13" fillId="27" borderId="0" xfId="220" applyFont="1" applyFill="1" applyBorder="1" applyAlignment="1">
      <alignment horizontal="left" indent="1"/>
    </xf>
    <xf numFmtId="180" fontId="72" fillId="26" borderId="0" xfId="71" applyNumberFormat="1" applyFont="1" applyFill="1" applyBorder="1" applyAlignment="1">
      <alignment horizontal="right" vertical="center"/>
    </xf>
    <xf numFmtId="0" fontId="14" fillId="25" borderId="12" xfId="62" applyFont="1" applyFill="1" applyBorder="1" applyAlignment="1">
      <alignment horizontal="center" vertical="center" wrapText="1"/>
    </xf>
    <xf numFmtId="0" fontId="123" fillId="25" borderId="0" xfId="62" applyFont="1" applyFill="1" applyBorder="1" applyAlignment="1">
      <alignment horizontal="center" vertical="center"/>
    </xf>
    <xf numFmtId="3" fontId="47" fillId="0" borderId="0" xfId="62" applyNumberFormat="1" applyFont="1"/>
    <xf numFmtId="0" fontId="13" fillId="25" borderId="75" xfId="62" applyFont="1" applyFill="1" applyBorder="1" applyAlignment="1">
      <alignment horizontal="center"/>
    </xf>
    <xf numFmtId="167" fontId="14" fillId="27" borderId="75" xfId="40" applyNumberFormat="1" applyFont="1" applyFill="1" applyBorder="1" applyAlignment="1">
      <alignment horizontal="right" wrapText="1" indent="1"/>
    </xf>
    <xf numFmtId="167" fontId="72" fillId="26" borderId="0" xfId="62" applyNumberFormat="1" applyFont="1" applyFill="1" applyBorder="1" applyAlignment="1">
      <alignment horizontal="right" indent="1"/>
    </xf>
    <xf numFmtId="165" fontId="5" fillId="25" borderId="0" xfId="0" applyNumberFormat="1" applyFont="1" applyFill="1" applyBorder="1" applyAlignment="1">
      <alignment horizontal="right" indent="1"/>
    </xf>
    <xf numFmtId="167" fontId="72" fillId="27" borderId="76" xfId="40" applyNumberFormat="1" applyFont="1" applyFill="1" applyBorder="1" applyAlignment="1">
      <alignment horizontal="right" wrapText="1" indent="1"/>
    </xf>
    <xf numFmtId="167" fontId="14" fillId="27" borderId="76" xfId="40" applyNumberFormat="1" applyFont="1" applyFill="1" applyBorder="1" applyAlignment="1">
      <alignment horizontal="right" wrapText="1" indent="1"/>
    </xf>
    <xf numFmtId="167" fontId="14" fillId="27" borderId="76" xfId="40" applyNumberFormat="1" applyFont="1" applyFill="1" applyBorder="1" applyAlignment="1">
      <alignment horizontal="center" wrapText="1"/>
    </xf>
    <xf numFmtId="2" fontId="5" fillId="25" borderId="0" xfId="0" applyNumberFormat="1" applyFont="1" applyFill="1" applyBorder="1" applyAlignment="1">
      <alignment horizontal="right" indent="1"/>
    </xf>
    <xf numFmtId="0" fontId="18" fillId="25" borderId="0" xfId="63" applyFont="1" applyFill="1" applyBorder="1" applyAlignment="1">
      <alignment horizontal="left" vertical="center"/>
    </xf>
    <xf numFmtId="165" fontId="72" fillId="27" borderId="76" xfId="58" applyNumberFormat="1" applyFont="1" applyFill="1" applyBorder="1" applyAlignment="1">
      <alignment horizontal="right" wrapText="1" indent="1"/>
    </xf>
    <xf numFmtId="165" fontId="14" fillId="27" borderId="76" xfId="40" applyNumberFormat="1" applyFont="1" applyFill="1" applyBorder="1" applyAlignment="1">
      <alignment horizontal="right" wrapText="1" indent="1"/>
    </xf>
    <xf numFmtId="2" fontId="14" fillId="27" borderId="76" xfId="40" applyNumberFormat="1" applyFont="1" applyFill="1" applyBorder="1" applyAlignment="1">
      <alignment horizontal="right" wrapText="1" indent="1"/>
    </xf>
    <xf numFmtId="3" fontId="73" fillId="0" borderId="0" xfId="63" applyNumberFormat="1" applyFont="1"/>
    <xf numFmtId="0" fontId="4" fillId="0" borderId="0" xfId="63" applyFill="1" applyAlignment="1"/>
    <xf numFmtId="0" fontId="4" fillId="0" borderId="0" xfId="63" applyFont="1" applyFill="1" applyAlignment="1">
      <alignment vertical="center"/>
    </xf>
    <xf numFmtId="0" fontId="4" fillId="0" borderId="0" xfId="63" applyFont="1" applyFill="1"/>
    <xf numFmtId="0" fontId="113" fillId="0" borderId="0" xfId="63" applyFont="1" applyFill="1"/>
    <xf numFmtId="0" fontId="73" fillId="0" borderId="0" xfId="63" applyFont="1" applyFill="1"/>
    <xf numFmtId="0" fontId="73" fillId="0" borderId="0" xfId="63" applyFont="1" applyFill="1" applyAlignment="1">
      <alignment vertical="center"/>
    </xf>
    <xf numFmtId="165" fontId="13" fillId="0" borderId="0" xfId="63" applyNumberFormat="1" applyFont="1" applyFill="1" applyBorder="1" applyAlignment="1">
      <alignment horizontal="center" vertical="center" wrapText="1"/>
    </xf>
    <xf numFmtId="0" fontId="13" fillId="0" borderId="0" xfId="70" applyFont="1" applyFill="1" applyBorder="1" applyAlignment="1">
      <alignment horizontal="center" vertical="center"/>
    </xf>
    <xf numFmtId="0" fontId="126" fillId="31" borderId="34" xfId="63" applyFont="1" applyFill="1" applyBorder="1" applyAlignment="1">
      <alignment horizontal="center" vertical="center" wrapText="1"/>
    </xf>
    <xf numFmtId="0" fontId="126" fillId="31" borderId="35" xfId="63" applyFont="1" applyFill="1" applyBorder="1" applyAlignment="1">
      <alignment horizontal="center" vertical="center" wrapText="1"/>
    </xf>
    <xf numFmtId="0" fontId="19" fillId="25" borderId="0" xfId="0" applyFont="1" applyFill="1" applyBorder="1" applyAlignment="1"/>
    <xf numFmtId="173" fontId="5" fillId="25" borderId="0" xfId="70" applyNumberFormat="1" applyFont="1" applyFill="1" applyBorder="1" applyAlignment="1">
      <alignment horizontal="left"/>
    </xf>
    <xf numFmtId="0" fontId="13" fillId="25" borderId="18" xfId="70" applyFont="1" applyFill="1" applyBorder="1" applyAlignment="1">
      <alignment horizontal="left"/>
    </xf>
    <xf numFmtId="0" fontId="11" fillId="25" borderId="23" xfId="70" applyFont="1" applyFill="1" applyBorder="1" applyAlignment="1">
      <alignment horizontal="left"/>
    </xf>
    <xf numFmtId="0" fontId="11" fillId="25" borderId="0" xfId="70" applyFont="1" applyFill="1" applyBorder="1" applyAlignment="1">
      <alignment horizontal="left"/>
    </xf>
    <xf numFmtId="167" fontId="72" fillId="27" borderId="75" xfId="40" applyNumberFormat="1" applyFont="1" applyFill="1" applyBorder="1" applyAlignment="1">
      <alignment horizontal="right" wrapText="1" indent="1"/>
    </xf>
    <xf numFmtId="3" fontId="20" fillId="0" borderId="0" xfId="63" applyNumberFormat="1" applyFont="1" applyFill="1" applyBorder="1" applyAlignment="1">
      <alignment horizontal="center" wrapText="1"/>
    </xf>
    <xf numFmtId="0" fontId="31" fillId="25" borderId="13" xfId="70" applyFont="1" applyFill="1" applyBorder="1" applyAlignment="1">
      <alignment horizontal="center" vertical="center" wrapText="1"/>
    </xf>
    <xf numFmtId="0" fontId="31" fillId="25" borderId="49" xfId="70" applyFont="1" applyFill="1" applyBorder="1" applyAlignment="1">
      <alignment horizontal="center" vertical="center" wrapText="1"/>
    </xf>
    <xf numFmtId="0" fontId="72" fillId="25" borderId="0" xfId="78" applyFont="1" applyFill="1" applyBorder="1" applyAlignment="1">
      <alignment horizontal="left"/>
    </xf>
    <xf numFmtId="0" fontId="14" fillId="25" borderId="0" xfId="70" applyFont="1" applyFill="1" applyBorder="1" applyAlignment="1"/>
    <xf numFmtId="0" fontId="10" fillId="24" borderId="0" xfId="40" applyFont="1" applyFill="1" applyBorder="1" applyAlignment="1">
      <alignment vertical="center"/>
    </xf>
    <xf numFmtId="0" fontId="5" fillId="26" borderId="0" xfId="70" applyFont="1" applyFill="1" applyAlignment="1">
      <alignment vertical="center"/>
    </xf>
    <xf numFmtId="0" fontId="5" fillId="25" borderId="0" xfId="63" applyFont="1" applyFill="1" applyBorder="1" applyAlignment="1">
      <alignment horizontal="left" vertical="center" wrapText="1"/>
    </xf>
    <xf numFmtId="181" fontId="72" fillId="26" borderId="49" xfId="70" applyNumberFormat="1" applyFont="1" applyFill="1" applyBorder="1" applyAlignment="1">
      <alignment horizontal="right" wrapText="1" indent="1"/>
    </xf>
    <xf numFmtId="181" fontId="72" fillId="26" borderId="49" xfId="70" applyNumberFormat="1" applyFont="1" applyFill="1" applyBorder="1" applyAlignment="1">
      <alignment horizontal="right" wrapText="1" indent="2"/>
    </xf>
    <xf numFmtId="181" fontId="72" fillId="25" borderId="0" xfId="70" applyNumberFormat="1" applyFont="1" applyFill="1" applyBorder="1" applyAlignment="1">
      <alignment horizontal="right" vertical="center" wrapText="1" indent="2"/>
    </xf>
    <xf numFmtId="181" fontId="10" fillId="26" borderId="0" xfId="70" applyNumberFormat="1" applyFont="1" applyFill="1" applyBorder="1" applyAlignment="1">
      <alignment horizontal="right" vertical="center" wrapText="1" indent="1"/>
    </xf>
    <xf numFmtId="181" fontId="10" fillId="26" borderId="0" xfId="70" applyNumberFormat="1" applyFont="1" applyFill="1" applyBorder="1" applyAlignment="1">
      <alignment horizontal="right" vertical="center" wrapText="1" indent="2"/>
    </xf>
    <xf numFmtId="181" fontId="10" fillId="25" borderId="0" xfId="70" applyNumberFormat="1" applyFont="1" applyFill="1" applyBorder="1" applyAlignment="1">
      <alignment horizontal="right" vertical="center" wrapText="1" indent="2"/>
    </xf>
    <xf numFmtId="181" fontId="5" fillId="26" borderId="0" xfId="70" applyNumberFormat="1" applyFont="1" applyFill="1" applyBorder="1" applyAlignment="1">
      <alignment horizontal="right" vertical="center" wrapText="1" indent="1"/>
    </xf>
    <xf numFmtId="181" fontId="5" fillId="26" borderId="0" xfId="70" applyNumberFormat="1" applyFont="1" applyFill="1" applyBorder="1" applyAlignment="1">
      <alignment horizontal="right" vertical="center" wrapText="1" indent="2"/>
    </xf>
    <xf numFmtId="181" fontId="5" fillId="25" borderId="0" xfId="70" applyNumberFormat="1" applyFont="1" applyFill="1" applyBorder="1" applyAlignment="1">
      <alignment horizontal="right" vertical="center" wrapText="1" indent="2"/>
    </xf>
    <xf numFmtId="181" fontId="10" fillId="26" borderId="0" xfId="70" applyNumberFormat="1" applyFont="1" applyFill="1" applyBorder="1" applyAlignment="1">
      <alignment horizontal="right" vertical="center" indent="1"/>
    </xf>
    <xf numFmtId="181" fontId="10" fillId="26" borderId="0" xfId="70" applyNumberFormat="1" applyFont="1" applyFill="1" applyBorder="1" applyAlignment="1">
      <alignment horizontal="right" vertical="center" indent="2"/>
    </xf>
    <xf numFmtId="181" fontId="5" fillId="26" borderId="0" xfId="70" applyNumberFormat="1" applyFont="1" applyFill="1" applyBorder="1" applyAlignment="1">
      <alignment horizontal="right" vertical="center" indent="1"/>
    </xf>
    <xf numFmtId="181" fontId="5" fillId="26" borderId="0" xfId="70" applyNumberFormat="1" applyFont="1" applyFill="1" applyBorder="1" applyAlignment="1">
      <alignment horizontal="right" vertical="center" indent="2"/>
    </xf>
    <xf numFmtId="182" fontId="72" fillId="26" borderId="0" xfId="70" applyNumberFormat="1" applyFont="1" applyFill="1" applyBorder="1" applyAlignment="1">
      <alignment horizontal="right" vertical="center" wrapText="1" indent="2"/>
    </xf>
    <xf numFmtId="182" fontId="10" fillId="26" borderId="0" xfId="70" applyNumberFormat="1" applyFont="1" applyFill="1" applyBorder="1" applyAlignment="1">
      <alignment horizontal="right" vertical="center" wrapText="1" indent="2"/>
    </xf>
    <xf numFmtId="182" fontId="5" fillId="26" borderId="0" xfId="70" applyNumberFormat="1" applyFont="1" applyFill="1" applyBorder="1" applyAlignment="1">
      <alignment horizontal="right" vertical="center" wrapText="1" indent="2"/>
    </xf>
    <xf numFmtId="164" fontId="30" fillId="36" borderId="70" xfId="40" applyNumberFormat="1" applyFont="1" applyFill="1" applyBorder="1" applyAlignment="1">
      <alignment horizontal="left" vertical="center" wrapText="1"/>
    </xf>
    <xf numFmtId="164" fontId="30" fillId="36" borderId="0" xfId="40" applyNumberFormat="1" applyFont="1" applyFill="1" applyBorder="1" applyAlignment="1">
      <alignment horizontal="left" vertical="center" wrapText="1"/>
    </xf>
    <xf numFmtId="164" fontId="30" fillId="36" borderId="62" xfId="40" applyNumberFormat="1" applyFont="1" applyFill="1" applyBorder="1" applyAlignment="1">
      <alignment horizontal="left" vertical="center" wrapText="1"/>
    </xf>
    <xf numFmtId="0" fontId="45" fillId="36" borderId="0" xfId="62" applyFont="1" applyFill="1" applyAlignment="1">
      <alignment horizontal="center" vertical="center"/>
    </xf>
    <xf numFmtId="172" fontId="112" fillId="33" borderId="0" xfId="62" applyNumberFormat="1" applyFont="1" applyFill="1" applyBorder="1" applyAlignment="1">
      <alignment horizontal="center" vertical="center" wrapText="1"/>
    </xf>
    <xf numFmtId="172" fontId="112" fillId="33" borderId="0" xfId="62" applyNumberFormat="1" applyFont="1" applyFill="1" applyBorder="1" applyAlignment="1">
      <alignment horizontal="center" vertical="center"/>
    </xf>
    <xf numFmtId="164" fontId="14" fillId="36" borderId="0" xfId="40" applyNumberFormat="1" applyFont="1" applyFill="1" applyBorder="1" applyAlignment="1">
      <alignment horizontal="justify" wrapText="1"/>
    </xf>
    <xf numFmtId="164" fontId="30" fillId="36" borderId="61" xfId="40" applyNumberFormat="1" applyFont="1" applyFill="1" applyBorder="1" applyAlignment="1">
      <alignment horizontal="left" vertical="center" wrapText="1"/>
    </xf>
    <xf numFmtId="0" fontId="14" fillId="36" borderId="0" xfId="62" applyFont="1" applyFill="1" applyBorder="1" applyAlignment="1">
      <alignment vertical="center"/>
    </xf>
    <xf numFmtId="0" fontId="14" fillId="36" borderId="0" xfId="62" applyFont="1" applyFill="1" applyBorder="1" applyAlignment="1">
      <alignment vertical="center" wrapText="1"/>
    </xf>
    <xf numFmtId="164" fontId="44" fillId="36" borderId="0" xfId="62" applyNumberFormat="1" applyFont="1" applyFill="1" applyBorder="1" applyAlignment="1">
      <alignment horizontal="left" vertical="center"/>
    </xf>
    <xf numFmtId="0" fontId="14" fillId="36" borderId="0" xfId="62" applyFont="1" applyFill="1" applyBorder="1" applyAlignment="1"/>
    <xf numFmtId="164" fontId="14" fillId="36" borderId="0" xfId="40" applyNumberFormat="1" applyFont="1" applyFill="1" applyBorder="1" applyAlignment="1">
      <alignment horizontal="justify" vertical="center" wrapText="1"/>
    </xf>
    <xf numFmtId="164" fontId="19" fillId="24" borderId="0" xfId="40" applyNumberFormat="1" applyFont="1" applyFill="1" applyBorder="1" applyAlignment="1">
      <alignment wrapText="1"/>
    </xf>
    <xf numFmtId="0" fontId="12" fillId="25" borderId="0" xfId="0" applyFont="1" applyFill="1" applyBorder="1" applyAlignment="1">
      <alignment horizontal="justify" vertical="top" wrapText="1"/>
    </xf>
    <xf numFmtId="0" fontId="21" fillId="25" borderId="0" xfId="0" applyFont="1" applyFill="1" applyBorder="1" applyAlignment="1">
      <alignment horizontal="justify" vertical="top" wrapText="1"/>
    </xf>
    <xf numFmtId="0" fontId="19" fillId="25" borderId="18" xfId="0" applyFont="1" applyFill="1" applyBorder="1" applyAlignment="1">
      <alignment horizontal="right" indent="6"/>
    </xf>
    <xf numFmtId="0" fontId="19" fillId="25" borderId="0" xfId="0" applyFont="1" applyFill="1" applyBorder="1" applyAlignment="1"/>
    <xf numFmtId="164" fontId="13" fillId="24" borderId="0" xfId="40" applyNumberFormat="1" applyFont="1" applyFill="1" applyBorder="1" applyAlignment="1">
      <alignment wrapText="1"/>
    </xf>
    <xf numFmtId="0" fontId="13" fillId="25" borderId="0" xfId="0" applyFont="1" applyFill="1" applyBorder="1" applyAlignment="1"/>
    <xf numFmtId="172" fontId="14" fillId="24" borderId="0" xfId="40" applyNumberFormat="1" applyFont="1" applyFill="1" applyBorder="1" applyAlignment="1">
      <alignment horizontal="left" wrapText="1"/>
    </xf>
    <xf numFmtId="172" fontId="24" fillId="24" borderId="0" xfId="40" applyNumberFormat="1" applyFont="1" applyFill="1" applyBorder="1" applyAlignment="1">
      <alignment horizontal="left" wrapText="1"/>
    </xf>
    <xf numFmtId="0" fontId="11" fillId="25" borderId="0" xfId="0" applyFont="1" applyFill="1" applyBorder="1" applyAlignment="1"/>
    <xf numFmtId="164" fontId="14" fillId="24" borderId="0" xfId="40" applyNumberFormat="1" applyFont="1" applyFill="1" applyBorder="1" applyAlignment="1">
      <alignment wrapText="1"/>
    </xf>
    <xf numFmtId="0" fontId="14" fillId="25" borderId="0" xfId="0" applyFont="1" applyFill="1" applyBorder="1" applyAlignment="1">
      <alignment horizontal="left" indent="4"/>
    </xf>
    <xf numFmtId="164" fontId="25" fillId="24" borderId="0" xfId="40" applyNumberFormat="1" applyFont="1" applyFill="1" applyBorder="1" applyAlignment="1">
      <alignment wrapText="1"/>
    </xf>
    <xf numFmtId="173" fontId="14" fillId="25" borderId="0" xfId="0" applyNumberFormat="1" applyFont="1" applyFill="1" applyBorder="1" applyAlignment="1">
      <alignment horizontal="left"/>
    </xf>
    <xf numFmtId="164" fontId="19" fillId="24" borderId="0" xfId="40" applyNumberFormat="1" applyFont="1" applyFill="1" applyBorder="1" applyAlignment="1">
      <alignment horizontal="left" wrapText="1"/>
    </xf>
    <xf numFmtId="0" fontId="13" fillId="25" borderId="18" xfId="0" applyFont="1" applyFill="1" applyBorder="1" applyAlignment="1">
      <alignment horizontal="left" indent="5" readingOrder="1"/>
    </xf>
    <xf numFmtId="0" fontId="19" fillId="25" borderId="18" xfId="0" applyFont="1" applyFill="1" applyBorder="1" applyAlignment="1">
      <alignment horizontal="left" indent="5" readingOrder="1"/>
    </xf>
    <xf numFmtId="0" fontId="14" fillId="0" borderId="0" xfId="0" applyFont="1" applyBorder="1" applyAlignment="1">
      <alignment horizontal="justify" readingOrder="1"/>
    </xf>
    <xf numFmtId="0" fontId="13" fillId="25" borderId="0" xfId="0" applyFont="1" applyFill="1" applyBorder="1" applyAlignment="1">
      <alignment horizontal="justify" vertical="center" readingOrder="1"/>
    </xf>
    <xf numFmtId="0" fontId="13" fillId="25" borderId="0" xfId="0" applyNumberFormat="1" applyFont="1" applyFill="1" applyBorder="1" applyAlignment="1">
      <alignment horizontal="justify" vertical="center" readingOrder="1"/>
    </xf>
    <xf numFmtId="0" fontId="13" fillId="25" borderId="0" xfId="0" applyFont="1" applyFill="1" applyBorder="1" applyAlignment="1">
      <alignment horizontal="justify" vertical="center" wrapText="1" readingOrder="1"/>
    </xf>
    <xf numFmtId="173" fontId="14" fillId="25" borderId="0" xfId="0" applyNumberFormat="1" applyFont="1" applyFill="1" applyBorder="1" applyAlignment="1">
      <alignment horizontal="right"/>
    </xf>
    <xf numFmtId="173" fontId="14" fillId="25" borderId="19" xfId="0" applyNumberFormat="1" applyFont="1" applyFill="1" applyBorder="1" applyAlignment="1">
      <alignment horizontal="right"/>
    </xf>
    <xf numFmtId="0" fontId="13" fillId="26" borderId="0" xfId="0" applyFont="1" applyFill="1" applyBorder="1" applyAlignment="1">
      <alignment horizontal="justify" vertical="center" wrapText="1" readingOrder="1"/>
    </xf>
    <xf numFmtId="0" fontId="14" fillId="25" borderId="0" xfId="0" applyFont="1" applyFill="1" applyBorder="1" applyAlignment="1">
      <alignment horizontal="justify" vertical="center" readingOrder="1"/>
    </xf>
    <xf numFmtId="164" fontId="119" fillId="26" borderId="20" xfId="0" applyNumberFormat="1" applyFont="1" applyFill="1" applyBorder="1" applyAlignment="1">
      <alignment horizontal="justify" readingOrder="2"/>
    </xf>
    <xf numFmtId="164" fontId="119" fillId="26" borderId="0" xfId="0" applyNumberFormat="1" applyFont="1" applyFill="1" applyBorder="1" applyAlignment="1">
      <alignment horizontal="justify" readingOrder="2"/>
    </xf>
    <xf numFmtId="0" fontId="72" fillId="25" borderId="0" xfId="70" applyFont="1" applyFill="1" applyBorder="1" applyAlignment="1" applyProtection="1">
      <alignment horizontal="left"/>
    </xf>
    <xf numFmtId="173" fontId="14" fillId="25" borderId="0" xfId="70" applyNumberFormat="1" applyFont="1" applyFill="1" applyBorder="1" applyAlignment="1" applyProtection="1">
      <alignment horizontal="left"/>
    </xf>
    <xf numFmtId="0" fontId="18" fillId="0" borderId="0" xfId="70" applyFont="1" applyBorder="1" applyAlignment="1" applyProtection="1">
      <alignment vertical="top" wrapText="1"/>
    </xf>
    <xf numFmtId="0" fontId="4" fillId="0" borderId="0" xfId="70" applyBorder="1" applyAlignment="1" applyProtection="1">
      <alignment vertical="top" wrapText="1"/>
    </xf>
    <xf numFmtId="0" fontId="13" fillId="26" borderId="52" xfId="70" applyFont="1" applyFill="1" applyBorder="1" applyAlignment="1" applyProtection="1">
      <alignment horizontal="center"/>
    </xf>
    <xf numFmtId="168" fontId="14" fillId="24" borderId="0" xfId="40" applyNumberFormat="1" applyFont="1" applyFill="1" applyBorder="1" applyAlignment="1" applyProtection="1">
      <alignment horizontal="right" wrapText="1" indent="2"/>
    </xf>
    <xf numFmtId="167" fontId="14" fillId="24" borderId="0" xfId="40" applyNumberFormat="1" applyFont="1" applyFill="1" applyBorder="1" applyAlignment="1" applyProtection="1">
      <alignment horizontal="right" wrapText="1" indent="2"/>
    </xf>
    <xf numFmtId="168" fontId="14" fillId="27" borderId="0" xfId="40" applyNumberFormat="1" applyFont="1" applyFill="1" applyBorder="1" applyAlignment="1" applyProtection="1">
      <alignment horizontal="right" wrapText="1" indent="2"/>
    </xf>
    <xf numFmtId="0" fontId="18" fillId="25" borderId="0" xfId="70" applyFont="1" applyFill="1" applyBorder="1" applyAlignment="1" applyProtection="1">
      <alignment horizontal="right"/>
    </xf>
    <xf numFmtId="167" fontId="14" fillId="27" borderId="0" xfId="40" applyNumberFormat="1" applyFont="1" applyFill="1" applyBorder="1" applyAlignment="1" applyProtection="1">
      <alignment horizontal="right" wrapText="1" indent="2"/>
    </xf>
    <xf numFmtId="167" fontId="72" fillId="27" borderId="0" xfId="40" applyNumberFormat="1" applyFont="1" applyFill="1" applyBorder="1" applyAlignment="1" applyProtection="1">
      <alignment horizontal="right" wrapText="1" indent="2"/>
    </xf>
    <xf numFmtId="167" fontId="72" fillId="24" borderId="0" xfId="40" applyNumberFormat="1" applyFont="1" applyFill="1" applyBorder="1" applyAlignment="1" applyProtection="1">
      <alignment horizontal="right" wrapText="1" indent="2"/>
    </xf>
    <xf numFmtId="167" fontId="72" fillId="25" borderId="0" xfId="70" applyNumberFormat="1" applyFont="1" applyFill="1" applyBorder="1" applyAlignment="1" applyProtection="1">
      <alignment horizontal="right" indent="2"/>
    </xf>
    <xf numFmtId="167" fontId="72" fillId="26" borderId="0" xfId="70" applyNumberFormat="1" applyFont="1" applyFill="1" applyBorder="1" applyAlignment="1" applyProtection="1">
      <alignment horizontal="right" indent="2"/>
    </xf>
    <xf numFmtId="0" fontId="13" fillId="25" borderId="18" xfId="70" applyFont="1" applyFill="1" applyBorder="1" applyAlignment="1" applyProtection="1">
      <alignment horizontal="right" indent="5"/>
    </xf>
    <xf numFmtId="0" fontId="18" fillId="0" borderId="0" xfId="70" applyFont="1" applyBorder="1" applyAlignment="1" applyProtection="1">
      <alignment vertical="justify" wrapText="1"/>
    </xf>
    <xf numFmtId="0" fontId="4" fillId="0" borderId="0" xfId="70" applyBorder="1" applyAlignment="1" applyProtection="1">
      <alignment vertical="justify" wrapText="1"/>
    </xf>
    <xf numFmtId="173" fontId="14" fillId="25" borderId="0" xfId="70" applyNumberFormat="1" applyFont="1" applyFill="1" applyBorder="1" applyAlignment="1" applyProtection="1">
      <alignment horizontal="right"/>
    </xf>
    <xf numFmtId="0" fontId="14" fillId="24" borderId="0" xfId="40" applyFont="1" applyFill="1" applyBorder="1" applyAlignment="1" applyProtection="1">
      <alignment horizontal="left" indent="1"/>
    </xf>
    <xf numFmtId="165" fontId="14" fillId="25" borderId="0" xfId="70" applyNumberFormat="1" applyFont="1" applyFill="1" applyBorder="1" applyAlignment="1" applyProtection="1">
      <alignment horizontal="right" indent="2"/>
    </xf>
    <xf numFmtId="165" fontId="14" fillId="26" borderId="0" xfId="70" applyNumberFormat="1" applyFont="1" applyFill="1" applyBorder="1" applyAlignment="1" applyProtection="1">
      <alignment horizontal="right" indent="2"/>
    </xf>
    <xf numFmtId="169" fontId="14" fillId="27" borderId="0" xfId="40" applyNumberFormat="1" applyFont="1" applyFill="1" applyBorder="1" applyAlignment="1" applyProtection="1">
      <alignment horizontal="right" wrapText="1" indent="2"/>
    </xf>
    <xf numFmtId="0" fontId="13" fillId="24" borderId="0" xfId="40" applyFont="1" applyFill="1" applyBorder="1" applyAlignment="1" applyProtection="1">
      <alignment horizontal="left" wrapText="1"/>
    </xf>
    <xf numFmtId="169" fontId="14" fillId="24" borderId="0" xfId="40" applyNumberFormat="1" applyFont="1" applyFill="1" applyBorder="1" applyAlignment="1" applyProtection="1">
      <alignment horizontal="right" wrapText="1" indent="2"/>
    </xf>
    <xf numFmtId="0" fontId="13" fillId="24" borderId="0" xfId="40" applyFont="1" applyFill="1" applyBorder="1" applyAlignment="1" applyProtection="1">
      <alignment horizontal="left" indent="2"/>
    </xf>
    <xf numFmtId="168" fontId="13" fillId="24" borderId="0" xfId="40" applyNumberFormat="1" applyFont="1" applyFill="1" applyBorder="1" applyAlignment="1" applyProtection="1">
      <alignment horizontal="right" wrapText="1" indent="2"/>
    </xf>
    <xf numFmtId="168" fontId="13" fillId="27" borderId="0" xfId="40" applyNumberFormat="1" applyFont="1" applyFill="1" applyBorder="1" applyAlignment="1" applyProtection="1">
      <alignment horizontal="right" wrapText="1" indent="2"/>
    </xf>
    <xf numFmtId="167" fontId="14" fillId="47" borderId="0" xfId="60" applyNumberFormat="1" applyFont="1" applyFill="1" applyBorder="1" applyAlignment="1" applyProtection="1">
      <alignment horizontal="right" wrapText="1" indent="2"/>
    </xf>
    <xf numFmtId="167" fontId="14" fillId="43" borderId="0" xfId="60" applyNumberFormat="1" applyFont="1" applyFill="1" applyBorder="1" applyAlignment="1" applyProtection="1">
      <alignment horizontal="right" wrapText="1" indent="2"/>
    </xf>
    <xf numFmtId="0" fontId="13" fillId="25" borderId="0" xfId="70" applyFont="1" applyFill="1" applyBorder="1" applyAlignment="1" applyProtection="1">
      <alignment horizontal="left" indent="4"/>
    </xf>
    <xf numFmtId="0" fontId="43" fillId="26" borderId="15" xfId="70" applyFont="1" applyFill="1" applyBorder="1" applyAlignment="1" applyProtection="1">
      <alignment horizontal="left" vertical="center"/>
    </xf>
    <xf numFmtId="0" fontId="43" fillId="26" borderId="16" xfId="70" applyFont="1" applyFill="1" applyBorder="1" applyAlignment="1" applyProtection="1">
      <alignment horizontal="left" vertical="center"/>
    </xf>
    <xf numFmtId="0" fontId="43" fillId="26" borderId="17" xfId="70" applyFont="1" applyFill="1" applyBorder="1" applyAlignment="1" applyProtection="1">
      <alignment horizontal="left" vertical="center"/>
    </xf>
    <xf numFmtId="0" fontId="18" fillId="25" borderId="0" xfId="70" applyFont="1" applyFill="1" applyBorder="1" applyAlignment="1" applyProtection="1">
      <alignment vertical="justify" wrapText="1"/>
    </xf>
    <xf numFmtId="0" fontId="4" fillId="25" borderId="0" xfId="70" applyFill="1" applyBorder="1" applyAlignment="1" applyProtection="1">
      <alignment vertical="justify" wrapText="1"/>
    </xf>
    <xf numFmtId="0" fontId="78" fillId="25" borderId="0" xfId="70" applyFont="1" applyFill="1" applyBorder="1" applyAlignment="1" applyProtection="1">
      <alignment horizontal="center"/>
    </xf>
    <xf numFmtId="0" fontId="18" fillId="25" borderId="0" xfId="70" applyFont="1" applyFill="1" applyBorder="1" applyAlignment="1" applyProtection="1">
      <alignment vertical="top"/>
    </xf>
    <xf numFmtId="0" fontId="4" fillId="25" borderId="0" xfId="70" applyFill="1" applyBorder="1" applyAlignment="1" applyProtection="1">
      <alignment vertical="top"/>
    </xf>
    <xf numFmtId="165" fontId="25" fillId="25" borderId="0" xfId="70" applyNumberFormat="1" applyFont="1" applyFill="1" applyBorder="1" applyAlignment="1" applyProtection="1">
      <alignment horizontal="right" indent="2"/>
    </xf>
    <xf numFmtId="165" fontId="25" fillId="26" borderId="0" xfId="70" applyNumberFormat="1" applyFont="1" applyFill="1" applyBorder="1" applyAlignment="1" applyProtection="1">
      <alignment horizontal="right" indent="2"/>
    </xf>
    <xf numFmtId="165" fontId="72" fillId="25" borderId="0" xfId="70" applyNumberFormat="1" applyFont="1" applyFill="1" applyBorder="1" applyAlignment="1" applyProtection="1">
      <alignment horizontal="right" indent="2"/>
    </xf>
    <xf numFmtId="165" fontId="72" fillId="26" borderId="0" xfId="70" applyNumberFormat="1" applyFont="1" applyFill="1" applyBorder="1" applyAlignment="1" applyProtection="1">
      <alignment horizontal="right" indent="2"/>
    </xf>
    <xf numFmtId="165" fontId="14" fillId="24" borderId="0" xfId="40" applyNumberFormat="1" applyFont="1" applyFill="1" applyBorder="1" applyAlignment="1" applyProtection="1">
      <alignment horizontal="right" wrapText="1" indent="2"/>
    </xf>
    <xf numFmtId="165" fontId="14" fillId="27" borderId="0" xfId="40" applyNumberFormat="1" applyFont="1" applyFill="1" applyBorder="1" applyAlignment="1" applyProtection="1">
      <alignment horizontal="right" wrapText="1" indent="2"/>
    </xf>
    <xf numFmtId="0" fontId="13" fillId="25" borderId="0" xfId="70" applyFont="1" applyFill="1" applyBorder="1" applyAlignment="1" applyProtection="1">
      <alignment horizontal="right" indent="6"/>
    </xf>
    <xf numFmtId="0" fontId="18" fillId="25" borderId="0" xfId="62" applyFont="1" applyFill="1" applyBorder="1" applyAlignment="1">
      <alignment vertical="center" wrapText="1"/>
    </xf>
    <xf numFmtId="0" fontId="82" fillId="26" borderId="0" xfId="62" applyFont="1" applyFill="1" applyBorder="1" applyAlignment="1">
      <alignment horizontal="center" vertical="center"/>
    </xf>
    <xf numFmtId="0" fontId="82" fillId="26" borderId="0" xfId="62" applyFont="1" applyFill="1" applyBorder="1" applyAlignment="1">
      <alignment horizontal="left" vertical="center"/>
    </xf>
    <xf numFmtId="0" fontId="18" fillId="26" borderId="0" xfId="62" applyFont="1" applyFill="1" applyBorder="1" applyAlignment="1">
      <alignment horizontal="justify" wrapText="1"/>
    </xf>
    <xf numFmtId="0" fontId="82" fillId="25" borderId="24" xfId="62" applyFont="1" applyFill="1" applyBorder="1" applyAlignment="1">
      <alignment horizontal="left" vertical="center"/>
    </xf>
    <xf numFmtId="0" fontId="82" fillId="25" borderId="25" xfId="62" applyFont="1" applyFill="1" applyBorder="1" applyAlignment="1">
      <alignment horizontal="left" vertical="center"/>
    </xf>
    <xf numFmtId="0" fontId="77" fillId="26" borderId="24" xfId="0" applyFont="1" applyFill="1" applyBorder="1" applyAlignment="1">
      <alignment horizontal="left" vertical="center" wrapText="1"/>
    </xf>
    <xf numFmtId="0" fontId="77" fillId="26" borderId="26" xfId="0" applyFont="1" applyFill="1" applyBorder="1" applyAlignment="1">
      <alignment horizontal="left" vertical="center" wrapText="1"/>
    </xf>
    <xf numFmtId="0" fontId="77" fillId="26" borderId="25" xfId="0" applyFont="1" applyFill="1" applyBorder="1" applyAlignment="1">
      <alignment horizontal="left" vertical="center" wrapText="1"/>
    </xf>
    <xf numFmtId="0" fontId="13" fillId="25" borderId="0" xfId="62" applyFont="1" applyFill="1" applyBorder="1" applyAlignment="1">
      <alignment horizontal="left" indent="6"/>
    </xf>
    <xf numFmtId="1" fontId="13" fillId="25" borderId="13" xfId="0" applyNumberFormat="1" applyFont="1" applyFill="1" applyBorder="1" applyAlignment="1">
      <alignment horizontal="center"/>
    </xf>
    <xf numFmtId="0" fontId="13" fillId="26" borderId="18" xfId="0" applyFont="1" applyFill="1" applyBorder="1" applyAlignment="1">
      <alignment horizontal="right" indent="6"/>
    </xf>
    <xf numFmtId="0" fontId="11" fillId="25" borderId="23" xfId="0" applyFont="1" applyFill="1" applyBorder="1" applyAlignment="1">
      <alignment horizontal="left"/>
    </xf>
    <xf numFmtId="0" fontId="11" fillId="25" borderId="22" xfId="0" applyFont="1" applyFill="1" applyBorder="1" applyAlignment="1">
      <alignment horizontal="left"/>
    </xf>
    <xf numFmtId="0" fontId="11" fillId="25" borderId="0" xfId="0" applyFont="1" applyFill="1" applyBorder="1" applyAlignment="1">
      <alignment horizontal="left"/>
    </xf>
    <xf numFmtId="0" fontId="18" fillId="25" borderId="0" xfId="0" applyFont="1" applyFill="1" applyBorder="1" applyAlignment="1">
      <alignment horizontal="left" vertical="top"/>
    </xf>
    <xf numFmtId="0" fontId="7" fillId="25" borderId="0" xfId="0" applyFont="1" applyFill="1" applyBorder="1"/>
    <xf numFmtId="0" fontId="10" fillId="26" borderId="13" xfId="0" applyFont="1" applyFill="1" applyBorder="1" applyAlignment="1">
      <alignment horizontal="center"/>
    </xf>
    <xf numFmtId="0" fontId="72" fillId="25" borderId="0" xfId="0" applyFont="1" applyFill="1" applyBorder="1" applyAlignment="1">
      <alignment horizontal="left"/>
    </xf>
    <xf numFmtId="0" fontId="31" fillId="24" borderId="0" xfId="40" applyFont="1" applyFill="1" applyBorder="1" applyAlignment="1">
      <alignment horizontal="justify" vertical="center" wrapText="1"/>
    </xf>
    <xf numFmtId="0" fontId="18" fillId="24" borderId="0" xfId="40" applyFont="1" applyFill="1" applyBorder="1" applyAlignment="1">
      <alignment horizontal="justify" vertical="center" wrapText="1"/>
    </xf>
    <xf numFmtId="0" fontId="18" fillId="24" borderId="0" xfId="40" applyFont="1" applyFill="1" applyBorder="1" applyAlignment="1">
      <alignment horizontal="justify" vertical="top" wrapText="1"/>
    </xf>
    <xf numFmtId="0" fontId="13" fillId="26" borderId="13" xfId="70" applyFont="1" applyFill="1" applyBorder="1" applyAlignment="1">
      <alignment horizontal="center"/>
    </xf>
    <xf numFmtId="0" fontId="13" fillId="25" borderId="18" xfId="70" applyFont="1" applyFill="1" applyBorder="1" applyAlignment="1">
      <alignment horizontal="left" indent="6"/>
    </xf>
    <xf numFmtId="0" fontId="13" fillId="25" borderId="0" xfId="70" applyFont="1" applyFill="1" applyBorder="1" applyAlignment="1">
      <alignment horizontal="left" indent="6"/>
    </xf>
    <xf numFmtId="0" fontId="18" fillId="25" borderId="0" xfId="70" applyFont="1" applyFill="1" applyBorder="1" applyAlignment="1">
      <alignment horizontal="left" vertical="top"/>
    </xf>
    <xf numFmtId="0" fontId="72" fillId="25" borderId="0" xfId="70" applyFont="1" applyFill="1" applyBorder="1" applyAlignment="1">
      <alignment horizontal="left"/>
    </xf>
    <xf numFmtId="0" fontId="31" fillId="24" borderId="0" xfId="40" applyNumberFormat="1" applyFont="1" applyFill="1" applyBorder="1" applyAlignment="1">
      <alignment horizontal="justify" vertical="center" wrapText="1"/>
    </xf>
    <xf numFmtId="0" fontId="18" fillId="24" borderId="0" xfId="40" applyNumberFormat="1" applyFont="1" applyFill="1" applyBorder="1" applyAlignment="1">
      <alignment horizontal="justify" vertical="center" wrapText="1"/>
    </xf>
    <xf numFmtId="173" fontId="14" fillId="25" borderId="0" xfId="70" applyNumberFormat="1" applyFont="1" applyFill="1" applyBorder="1" applyAlignment="1">
      <alignment horizontal="right"/>
    </xf>
    <xf numFmtId="173" fontId="5" fillId="25" borderId="0" xfId="70" applyNumberFormat="1" applyFont="1" applyFill="1" applyBorder="1" applyAlignment="1">
      <alignment horizontal="left"/>
    </xf>
    <xf numFmtId="0" fontId="13" fillId="25" borderId="18" xfId="70" applyFont="1" applyFill="1" applyBorder="1" applyAlignment="1">
      <alignment horizontal="left"/>
    </xf>
    <xf numFmtId="0" fontId="13" fillId="25" borderId="18" xfId="70" applyFont="1" applyFill="1" applyBorder="1" applyAlignment="1">
      <alignment horizontal="right" indent="6"/>
    </xf>
    <xf numFmtId="0" fontId="18" fillId="25" borderId="22" xfId="70" applyFont="1" applyFill="1" applyBorder="1" applyAlignment="1">
      <alignment horizontal="center"/>
    </xf>
    <xf numFmtId="0" fontId="18" fillId="25" borderId="53" xfId="70" applyFont="1" applyFill="1" applyBorder="1" applyAlignment="1">
      <alignment horizontal="center"/>
    </xf>
    <xf numFmtId="0" fontId="43" fillId="26" borderId="27" xfId="70" applyFont="1" applyFill="1" applyBorder="1" applyAlignment="1">
      <alignment horizontal="left" vertical="center"/>
    </xf>
    <xf numFmtId="0" fontId="43" fillId="26" borderId="28" xfId="70" applyFont="1" applyFill="1" applyBorder="1" applyAlignment="1">
      <alignment horizontal="left" vertical="center"/>
    </xf>
    <xf numFmtId="0" fontId="43" fillId="26" borderId="29" xfId="70" applyFont="1" applyFill="1" applyBorder="1" applyAlignment="1">
      <alignment horizontal="left" vertical="center"/>
    </xf>
    <xf numFmtId="0" fontId="116" fillId="26" borderId="77" xfId="70" applyFont="1" applyFill="1" applyBorder="1" applyAlignment="1">
      <alignment horizontal="center" vertical="center"/>
    </xf>
    <xf numFmtId="0" fontId="116" fillId="26" borderId="78" xfId="70" applyFont="1" applyFill="1" applyBorder="1" applyAlignment="1">
      <alignment horizontal="center" vertical="center"/>
    </xf>
    <xf numFmtId="0" fontId="72" fillId="25" borderId="0" xfId="78" applyFont="1" applyFill="1" applyBorder="1" applyAlignment="1">
      <alignment horizontal="left"/>
    </xf>
    <xf numFmtId="0" fontId="13" fillId="25" borderId="18" xfId="63" applyFont="1" applyFill="1" applyBorder="1" applyAlignment="1">
      <alignment horizontal="left" indent="6"/>
    </xf>
    <xf numFmtId="0" fontId="86" fillId="28" borderId="34" xfId="63" applyFont="1" applyFill="1" applyBorder="1" applyAlignment="1">
      <alignment horizontal="center" vertical="center"/>
    </xf>
    <xf numFmtId="0" fontId="86" fillId="28" borderId="37" xfId="63" applyFont="1" applyFill="1" applyBorder="1" applyAlignment="1">
      <alignment horizontal="center" vertical="center"/>
    </xf>
    <xf numFmtId="0" fontId="86" fillId="28" borderId="35" xfId="63" applyFont="1" applyFill="1" applyBorder="1" applyAlignment="1">
      <alignment horizontal="center" vertical="center"/>
    </xf>
    <xf numFmtId="0" fontId="125" fillId="31" borderId="34" xfId="63" applyFont="1" applyFill="1" applyBorder="1" applyAlignment="1">
      <alignment horizontal="center" vertical="center" wrapText="1"/>
    </xf>
    <xf numFmtId="0" fontId="125" fillId="31" borderId="35" xfId="63" applyFont="1" applyFill="1" applyBorder="1" applyAlignment="1">
      <alignment horizontal="center" vertical="center" wrapText="1"/>
    </xf>
    <xf numFmtId="0" fontId="86" fillId="25" borderId="72" xfId="63" applyFont="1" applyFill="1" applyBorder="1" applyAlignment="1">
      <alignment horizontal="center" vertical="center" textRotation="90"/>
    </xf>
    <xf numFmtId="0" fontId="86" fillId="25" borderId="73" xfId="63" applyFont="1" applyFill="1" applyBorder="1" applyAlignment="1">
      <alignment horizontal="center" vertical="center" textRotation="90"/>
    </xf>
    <xf numFmtId="0" fontId="86" fillId="25" borderId="74" xfId="63" applyFont="1" applyFill="1" applyBorder="1" applyAlignment="1">
      <alignment horizontal="center" vertical="center" textRotation="90"/>
    </xf>
    <xf numFmtId="4" fontId="5" fillId="27" borderId="0" xfId="40" applyNumberFormat="1" applyFont="1" applyFill="1" applyBorder="1" applyAlignment="1">
      <alignment horizontal="left" wrapText="1" indent="1"/>
    </xf>
    <xf numFmtId="0" fontId="18" fillId="25" borderId="0" xfId="63" applyFont="1" applyFill="1" applyBorder="1" applyAlignment="1">
      <alignment horizontal="left" vertical="center"/>
    </xf>
    <xf numFmtId="173" fontId="5" fillId="26" borderId="0" xfId="63" applyNumberFormat="1" applyFont="1" applyFill="1" applyAlignment="1">
      <alignment horizontal="right"/>
    </xf>
    <xf numFmtId="0" fontId="72" fillId="24" borderId="0" xfId="40" applyFont="1" applyFill="1" applyBorder="1" applyAlignment="1">
      <alignment vertical="center" wrapText="1"/>
    </xf>
    <xf numFmtId="173" fontId="14" fillId="25" borderId="0" xfId="62" applyNumberFormat="1" applyFont="1" applyFill="1" applyBorder="1" applyAlignment="1">
      <alignment horizontal="left"/>
    </xf>
    <xf numFmtId="0" fontId="43" fillId="26" borderId="31" xfId="62" applyFont="1" applyFill="1" applyBorder="1" applyAlignment="1">
      <alignment horizontal="left" vertical="center" wrapText="1"/>
    </xf>
    <xf numFmtId="0" fontId="43" fillId="26" borderId="32" xfId="62" applyFont="1" applyFill="1" applyBorder="1" applyAlignment="1">
      <alignment horizontal="left" vertical="center" wrapText="1"/>
    </xf>
    <xf numFmtId="0" fontId="43" fillId="26" borderId="33" xfId="62" applyFont="1" applyFill="1" applyBorder="1" applyAlignment="1">
      <alignment horizontal="left" vertical="center" wrapText="1"/>
    </xf>
    <xf numFmtId="0" fontId="18" fillId="24" borderId="51" xfId="40" applyFont="1" applyFill="1" applyBorder="1" applyAlignment="1">
      <alignment horizontal="left" vertical="top"/>
    </xf>
    <xf numFmtId="0" fontId="18" fillId="24" borderId="0" xfId="40" applyFont="1" applyFill="1" applyBorder="1" applyAlignment="1">
      <alignment horizontal="left" vertical="top"/>
    </xf>
    <xf numFmtId="0" fontId="13" fillId="0" borderId="12" xfId="53" applyFont="1" applyBorder="1" applyAlignment="1">
      <alignment horizontal="center" vertical="center" wrapText="1"/>
    </xf>
    <xf numFmtId="0" fontId="13" fillId="0" borderId="58" xfId="53" applyFont="1" applyBorder="1" applyAlignment="1">
      <alignment horizontal="center" vertical="center" wrapText="1"/>
    </xf>
    <xf numFmtId="0" fontId="13" fillId="0" borderId="57" xfId="53" applyFont="1" applyBorder="1" applyAlignment="1">
      <alignment horizontal="center" vertical="center" wrapText="1"/>
    </xf>
    <xf numFmtId="164" fontId="14" fillId="27" borderId="48" xfId="40" applyNumberFormat="1" applyFont="1" applyFill="1" applyBorder="1" applyAlignment="1">
      <alignment horizontal="center" wrapText="1"/>
    </xf>
    <xf numFmtId="164" fontId="18" fillId="27" borderId="48" xfId="40" applyNumberFormat="1" applyFont="1" applyFill="1" applyBorder="1" applyAlignment="1">
      <alignment horizontal="right" wrapText="1"/>
    </xf>
    <xf numFmtId="0" fontId="13" fillId="25" borderId="18" xfId="62" applyFont="1" applyFill="1" applyBorder="1" applyAlignment="1">
      <alignment horizontal="right" indent="6"/>
    </xf>
    <xf numFmtId="0" fontId="18" fillId="24" borderId="51" xfId="40" applyFont="1" applyFill="1" applyBorder="1" applyAlignment="1">
      <alignment vertical="justify" wrapText="1"/>
    </xf>
    <xf numFmtId="0" fontId="18" fillId="24" borderId="0" xfId="40" applyFont="1" applyFill="1" applyBorder="1" applyAlignment="1">
      <alignment vertical="justify" wrapText="1"/>
    </xf>
    <xf numFmtId="0" fontId="72" fillId="25" borderId="0" xfId="62" applyFont="1" applyFill="1" applyBorder="1" applyAlignment="1">
      <alignment horizontal="left" vertical="center"/>
    </xf>
    <xf numFmtId="0" fontId="18" fillId="25" borderId="51" xfId="62" applyFont="1" applyFill="1" applyBorder="1" applyAlignment="1">
      <alignment horizontal="left" vertical="top"/>
    </xf>
    <xf numFmtId="0" fontId="18" fillId="25" borderId="0" xfId="62" applyFont="1" applyFill="1" applyBorder="1" applyAlignment="1">
      <alignment horizontal="left" vertical="top"/>
    </xf>
    <xf numFmtId="2" fontId="72" fillId="24" borderId="0" xfId="40" applyNumberFormat="1" applyFont="1" applyFill="1" applyBorder="1" applyAlignment="1">
      <alignment horizontal="center" vertical="center" wrapText="1"/>
    </xf>
    <xf numFmtId="0" fontId="13" fillId="25" borderId="12" xfId="62" applyFont="1" applyFill="1" applyBorder="1" applyAlignment="1">
      <alignment horizontal="center"/>
    </xf>
    <xf numFmtId="0" fontId="72" fillId="25" borderId="0" xfId="0" applyFont="1" applyFill="1" applyBorder="1" applyAlignment="1">
      <alignment horizontal="left" vertical="center"/>
    </xf>
    <xf numFmtId="0" fontId="86" fillId="25" borderId="0" xfId="0" applyFont="1" applyFill="1" applyBorder="1" applyAlignment="1">
      <alignment horizontal="center"/>
    </xf>
    <xf numFmtId="0" fontId="43" fillId="26" borderId="31" xfId="0" applyFont="1" applyFill="1" applyBorder="1" applyAlignment="1">
      <alignment horizontal="left" vertical="center"/>
    </xf>
    <xf numFmtId="0" fontId="43" fillId="26" borderId="32" xfId="0" applyFont="1" applyFill="1" applyBorder="1" applyAlignment="1">
      <alignment horizontal="left" vertical="center"/>
    </xf>
    <xf numFmtId="0" fontId="43" fillId="26" borderId="33" xfId="0" applyFont="1" applyFill="1" applyBorder="1" applyAlignment="1">
      <alignment horizontal="left" vertical="center"/>
    </xf>
    <xf numFmtId="0" fontId="18" fillId="0" borderId="0" xfId="0" applyFont="1" applyBorder="1" applyAlignment="1">
      <alignment vertical="justify" wrapText="1"/>
    </xf>
    <xf numFmtId="0" fontId="0" fillId="0" borderId="0" xfId="0" applyBorder="1" applyAlignment="1">
      <alignment vertical="justify" wrapText="1"/>
    </xf>
    <xf numFmtId="173" fontId="14" fillId="25" borderId="0" xfId="62" applyNumberFormat="1" applyFont="1" applyFill="1" applyBorder="1" applyAlignment="1">
      <alignment horizontal="right"/>
    </xf>
    <xf numFmtId="0" fontId="13" fillId="26" borderId="12" xfId="53" applyFont="1" applyFill="1" applyBorder="1" applyAlignment="1">
      <alignment horizontal="center" vertical="center" wrapText="1"/>
    </xf>
    <xf numFmtId="0" fontId="13" fillId="25" borderId="12" xfId="0" applyFont="1" applyFill="1" applyBorder="1" applyAlignment="1">
      <alignment horizontal="center"/>
    </xf>
    <xf numFmtId="0" fontId="13" fillId="25" borderId="18" xfId="0" applyFont="1" applyFill="1" applyBorder="1" applyAlignment="1">
      <alignment horizontal="left" indent="6"/>
    </xf>
    <xf numFmtId="0" fontId="13" fillId="25" borderId="58" xfId="0" applyFont="1" applyFill="1" applyBorder="1" applyAlignment="1">
      <alignment horizontal="center"/>
    </xf>
    <xf numFmtId="0" fontId="13" fillId="25" borderId="0" xfId="70" applyFont="1" applyFill="1" applyBorder="1" applyAlignment="1">
      <alignment horizontal="left" indent="1"/>
    </xf>
    <xf numFmtId="0" fontId="14" fillId="25" borderId="0" xfId="70" applyFont="1" applyFill="1" applyBorder="1" applyAlignment="1">
      <alignment horizontal="left" indent="1"/>
    </xf>
    <xf numFmtId="0" fontId="44" fillId="25" borderId="36" xfId="70" applyFont="1" applyFill="1" applyBorder="1" applyAlignment="1">
      <alignment horizontal="justify" vertical="top" wrapText="1"/>
    </xf>
    <xf numFmtId="0" fontId="18" fillId="26" borderId="51" xfId="70" applyFont="1" applyFill="1" applyBorder="1" applyAlignment="1">
      <alignment vertical="justify" wrapText="1"/>
    </xf>
    <xf numFmtId="0" fontId="18" fillId="26" borderId="0" xfId="70" applyFont="1" applyFill="1" applyBorder="1" applyAlignment="1">
      <alignment vertical="justify" wrapText="1"/>
    </xf>
    <xf numFmtId="0" fontId="72" fillId="26" borderId="0" xfId="70" applyFont="1" applyFill="1" applyBorder="1" applyAlignment="1">
      <alignment horizontal="left"/>
    </xf>
    <xf numFmtId="0" fontId="43" fillId="26" borderId="31" xfId="70" applyFont="1" applyFill="1" applyBorder="1" applyAlignment="1">
      <alignment horizontal="left" vertical="center"/>
    </xf>
    <xf numFmtId="0" fontId="43" fillId="26" borderId="32" xfId="70" applyFont="1" applyFill="1" applyBorder="1" applyAlignment="1">
      <alignment horizontal="left" vertical="center"/>
    </xf>
    <xf numFmtId="0" fontId="43" fillId="26" borderId="33" xfId="70" applyFont="1" applyFill="1" applyBorder="1" applyAlignment="1">
      <alignment horizontal="left" vertical="center"/>
    </xf>
    <xf numFmtId="0" fontId="72" fillId="25" borderId="0" xfId="70" applyFont="1" applyFill="1" applyBorder="1" applyAlignment="1">
      <alignment horizontal="left" vertical="center"/>
    </xf>
    <xf numFmtId="0" fontId="89" fillId="26" borderId="34" xfId="70" applyFont="1" applyFill="1" applyBorder="1" applyAlignment="1">
      <alignment horizontal="left" vertical="center"/>
    </xf>
    <xf numFmtId="0" fontId="89" fillId="26" borderId="37" xfId="70" applyFont="1" applyFill="1" applyBorder="1" applyAlignment="1">
      <alignment horizontal="left" vertical="center"/>
    </xf>
    <xf numFmtId="0" fontId="89" fillId="26" borderId="35" xfId="70" applyFont="1" applyFill="1" applyBorder="1" applyAlignment="1">
      <alignment horizontal="left" vertical="center"/>
    </xf>
    <xf numFmtId="0" fontId="85" fillId="25" borderId="0" xfId="70" applyFont="1" applyFill="1" applyBorder="1" applyAlignment="1">
      <alignment horizontal="left" vertical="center"/>
    </xf>
    <xf numFmtId="0" fontId="13" fillId="26" borderId="49" xfId="70" applyFont="1" applyFill="1" applyBorder="1" applyAlignment="1">
      <alignment horizontal="center"/>
    </xf>
    <xf numFmtId="0" fontId="13" fillId="25" borderId="0" xfId="70" applyFont="1" applyFill="1" applyBorder="1" applyAlignment="1">
      <alignment horizontal="left"/>
    </xf>
    <xf numFmtId="0" fontId="77" fillId="26" borderId="31" xfId="70" applyFont="1" applyFill="1" applyBorder="1" applyAlignment="1">
      <alignment horizontal="left" vertical="center"/>
    </xf>
    <xf numFmtId="0" fontId="77" fillId="26" borderId="32" xfId="70" applyFont="1" applyFill="1" applyBorder="1" applyAlignment="1">
      <alignment horizontal="left" vertical="center"/>
    </xf>
    <xf numFmtId="0" fontId="77" fillId="26" borderId="33" xfId="70" applyFont="1" applyFill="1" applyBorder="1" applyAlignment="1">
      <alignment horizontal="left" vertical="center"/>
    </xf>
    <xf numFmtId="0" fontId="18" fillId="0" borderId="67" xfId="70" applyFont="1" applyBorder="1" applyAlignment="1">
      <alignment vertical="justify" wrapText="1"/>
    </xf>
    <xf numFmtId="0" fontId="18" fillId="0" borderId="0" xfId="70" applyFont="1" applyBorder="1" applyAlignment="1">
      <alignment vertical="justify" wrapText="1"/>
    </xf>
    <xf numFmtId="0" fontId="13" fillId="25" borderId="49" xfId="70" applyFont="1" applyFill="1" applyBorder="1" applyAlignment="1">
      <alignment horizontal="center"/>
    </xf>
    <xf numFmtId="0" fontId="13" fillId="25" borderId="18" xfId="70" applyFont="1" applyFill="1" applyBorder="1" applyAlignment="1">
      <alignment horizontal="right"/>
    </xf>
    <xf numFmtId="0" fontId="13" fillId="25" borderId="13" xfId="70" applyFont="1" applyFill="1" applyBorder="1" applyAlignment="1">
      <alignment horizontal="center"/>
    </xf>
    <xf numFmtId="0" fontId="13" fillId="0" borderId="0" xfId="70" applyFont="1" applyBorder="1" applyAlignment="1">
      <alignment horizontal="left" indent="1"/>
    </xf>
    <xf numFmtId="0" fontId="18" fillId="25" borderId="0" xfId="62" applyFont="1" applyFill="1" applyBorder="1" applyAlignment="1">
      <alignment horizontal="left" wrapText="1"/>
    </xf>
    <xf numFmtId="0" fontId="10" fillId="25" borderId="13" xfId="62" applyFont="1" applyFill="1" applyBorder="1" applyAlignment="1">
      <alignment horizontal="center"/>
    </xf>
    <xf numFmtId="3" fontId="72" fillId="25" borderId="0" xfId="62" applyNumberFormat="1" applyFont="1" applyFill="1" applyBorder="1" applyAlignment="1">
      <alignment horizontal="right" vertical="center" indent="2"/>
    </xf>
    <xf numFmtId="3" fontId="75" fillId="25" borderId="0" xfId="62" applyNumberFormat="1" applyFont="1" applyFill="1" applyBorder="1" applyAlignment="1">
      <alignment horizontal="right" vertical="center" indent="2"/>
    </xf>
    <xf numFmtId="0" fontId="13" fillId="25" borderId="12" xfId="62" applyFont="1" applyFill="1" applyBorder="1" applyAlignment="1">
      <alignment horizontal="center" vertical="center" wrapText="1"/>
    </xf>
    <xf numFmtId="0" fontId="77" fillId="26" borderId="31" xfId="62" applyFont="1" applyFill="1" applyBorder="1" applyAlignment="1">
      <alignment horizontal="left" vertical="center"/>
    </xf>
    <xf numFmtId="0" fontId="77" fillId="26" borderId="32" xfId="62" applyFont="1" applyFill="1" applyBorder="1" applyAlignment="1">
      <alignment horizontal="left" vertical="center"/>
    </xf>
    <xf numFmtId="0" fontId="77" fillId="26" borderId="33" xfId="62" applyFont="1" applyFill="1" applyBorder="1" applyAlignment="1">
      <alignment horizontal="left" vertical="center"/>
    </xf>
    <xf numFmtId="0" fontId="123" fillId="25" borderId="0" xfId="62" applyFont="1" applyFill="1" applyBorder="1" applyAlignment="1">
      <alignment horizontal="center" vertical="center"/>
    </xf>
    <xf numFmtId="3" fontId="72" fillId="24" borderId="0" xfId="40" applyNumberFormat="1" applyFont="1" applyFill="1" applyBorder="1" applyAlignment="1">
      <alignment horizontal="left" vertical="center" wrapText="1"/>
    </xf>
    <xf numFmtId="3" fontId="72" fillId="27" borderId="0" xfId="40" applyNumberFormat="1" applyFont="1" applyFill="1" applyBorder="1" applyAlignment="1">
      <alignment horizontal="left" vertical="center" wrapText="1"/>
    </xf>
    <xf numFmtId="0" fontId="13" fillId="25" borderId="18" xfId="71" applyFont="1" applyFill="1" applyBorder="1" applyAlignment="1">
      <alignment horizontal="left" indent="5"/>
    </xf>
    <xf numFmtId="0" fontId="11" fillId="25" borderId="22" xfId="62" applyFont="1" applyFill="1" applyBorder="1" applyAlignment="1">
      <alignment horizontal="left"/>
    </xf>
    <xf numFmtId="0" fontId="11" fillId="25" borderId="51" xfId="62" applyFont="1" applyFill="1" applyBorder="1" applyAlignment="1">
      <alignment horizontal="left" vertical="top"/>
    </xf>
    <xf numFmtId="0" fontId="11" fillId="25" borderId="0" xfId="62" applyFont="1" applyFill="1" applyBorder="1" applyAlignment="1">
      <alignment horizontal="left" vertical="top"/>
    </xf>
    <xf numFmtId="173" fontId="14" fillId="25" borderId="0" xfId="70" applyNumberFormat="1" applyFont="1" applyFill="1" applyBorder="1" applyAlignment="1">
      <alignment horizontal="left"/>
    </xf>
    <xf numFmtId="0" fontId="43" fillId="26" borderId="44" xfId="70" applyFont="1" applyFill="1" applyBorder="1" applyAlignment="1">
      <alignment horizontal="left" vertical="center"/>
    </xf>
    <xf numFmtId="0" fontId="43" fillId="26" borderId="45" xfId="70" applyFont="1" applyFill="1" applyBorder="1" applyAlignment="1">
      <alignment horizontal="left" vertical="center"/>
    </xf>
    <xf numFmtId="0" fontId="43" fillId="26" borderId="46" xfId="70" applyFont="1" applyFill="1" applyBorder="1" applyAlignment="1">
      <alignment horizontal="left" vertical="center"/>
    </xf>
    <xf numFmtId="0" fontId="31" fillId="25" borderId="10" xfId="62" applyFont="1" applyFill="1" applyBorder="1" applyAlignment="1">
      <alignment horizontal="center" vertical="center" wrapText="1"/>
    </xf>
    <xf numFmtId="0" fontId="31" fillId="25" borderId="11" xfId="62" applyFont="1" applyFill="1" applyBorder="1" applyAlignment="1">
      <alignment horizontal="center" vertical="center" wrapText="1"/>
    </xf>
    <xf numFmtId="0" fontId="72" fillId="44" borderId="0" xfId="70" applyFont="1" applyFill="1" applyBorder="1" applyAlignment="1">
      <alignment horizontal="left"/>
    </xf>
    <xf numFmtId="0" fontId="18" fillId="27" borderId="0" xfId="40" applyFont="1" applyFill="1" applyBorder="1" applyAlignment="1">
      <alignment horizontal="left" wrapText="1"/>
    </xf>
    <xf numFmtId="0" fontId="18" fillId="24" borderId="0" xfId="40" applyFont="1" applyFill="1" applyBorder="1" applyAlignment="1">
      <alignment horizontal="left" wrapText="1"/>
    </xf>
    <xf numFmtId="0" fontId="13" fillId="26" borderId="69" xfId="62" applyFont="1" applyFill="1" applyBorder="1" applyAlignment="1">
      <alignment horizontal="center" vertical="center"/>
    </xf>
    <xf numFmtId="0" fontId="13" fillId="26" borderId="13" xfId="62" applyFont="1" applyFill="1" applyBorder="1" applyAlignment="1">
      <alignment horizontal="center" vertical="center"/>
    </xf>
    <xf numFmtId="0" fontId="11" fillId="25" borderId="23" xfId="70" applyFont="1" applyFill="1" applyBorder="1" applyAlignment="1">
      <alignment horizontal="left"/>
    </xf>
    <xf numFmtId="0" fontId="11" fillId="25" borderId="22" xfId="70" applyFont="1" applyFill="1" applyBorder="1" applyAlignment="1">
      <alignment horizontal="left"/>
    </xf>
    <xf numFmtId="0" fontId="18" fillId="26" borderId="0" xfId="70" applyFont="1" applyFill="1" applyBorder="1" applyAlignment="1">
      <alignment horizontal="left" vertical="top"/>
    </xf>
    <xf numFmtId="0" fontId="31" fillId="26" borderId="10" xfId="62" applyFont="1" applyFill="1" applyBorder="1" applyAlignment="1">
      <alignment horizontal="center" vertical="center" wrapText="1"/>
    </xf>
    <xf numFmtId="0" fontId="31" fillId="26" borderId="11" xfId="62" applyFont="1" applyFill="1" applyBorder="1" applyAlignment="1">
      <alignment horizontal="center" vertical="center" wrapText="1"/>
    </xf>
    <xf numFmtId="0" fontId="13" fillId="27" borderId="0" xfId="40" applyFont="1" applyFill="1" applyBorder="1" applyAlignment="1">
      <alignment horizontal="left" vertical="center" wrapText="1" indent="1"/>
    </xf>
    <xf numFmtId="0" fontId="11" fillId="25" borderId="0" xfId="70" applyFont="1" applyFill="1" applyBorder="1" applyAlignment="1">
      <alignment horizontal="left"/>
    </xf>
    <xf numFmtId="0" fontId="43" fillId="0" borderId="44" xfId="70" applyFont="1" applyFill="1" applyBorder="1" applyAlignment="1">
      <alignment horizontal="left" vertical="center"/>
    </xf>
    <xf numFmtId="0" fontId="43" fillId="0" borderId="45" xfId="70" applyFont="1" applyFill="1" applyBorder="1" applyAlignment="1">
      <alignment horizontal="left" vertical="center"/>
    </xf>
    <xf numFmtId="0" fontId="43" fillId="0" borderId="46" xfId="70" applyFont="1" applyFill="1" applyBorder="1" applyAlignment="1">
      <alignment horizontal="left" vertical="center"/>
    </xf>
    <xf numFmtId="0" fontId="81" fillId="26" borderId="0" xfId="70" applyFont="1" applyFill="1" applyBorder="1" applyAlignment="1">
      <alignment horizontal="left"/>
    </xf>
    <xf numFmtId="0" fontId="18" fillId="24" borderId="0" xfId="40" applyFont="1" applyFill="1" applyBorder="1" applyAlignment="1">
      <alignment horizontal="left" vertical="top" wrapText="1"/>
    </xf>
    <xf numFmtId="0" fontId="13" fillId="24" borderId="0" xfId="40" applyFont="1" applyFill="1" applyBorder="1" applyAlignment="1">
      <alignment horizontal="left" vertical="center" wrapText="1" indent="1"/>
    </xf>
    <xf numFmtId="3" fontId="81" fillId="26" borderId="0" xfId="70" applyNumberFormat="1" applyFont="1" applyFill="1" applyBorder="1" applyAlignment="1">
      <alignment horizontal="left"/>
    </xf>
    <xf numFmtId="3" fontId="13" fillId="27" borderId="0" xfId="40" applyNumberFormat="1" applyFont="1" applyFill="1" applyBorder="1" applyAlignment="1">
      <alignment horizontal="left" vertical="center" wrapText="1" indent="1"/>
    </xf>
    <xf numFmtId="0" fontId="18" fillId="27" borderId="0" xfId="40" applyFont="1" applyFill="1" applyBorder="1" applyAlignment="1">
      <alignment horizontal="left"/>
    </xf>
    <xf numFmtId="0" fontId="18" fillId="27" borderId="19" xfId="40" applyFont="1" applyFill="1" applyBorder="1" applyAlignment="1">
      <alignment horizontal="left"/>
    </xf>
    <xf numFmtId="0" fontId="18" fillId="25" borderId="0" xfId="70" applyNumberFormat="1" applyFont="1" applyFill="1" applyBorder="1" applyAlignment="1" applyProtection="1">
      <alignment horizontal="justify" vertical="justify" wrapText="1"/>
      <protection locked="0"/>
    </xf>
    <xf numFmtId="49" fontId="18" fillId="25" borderId="0" xfId="70" applyNumberFormat="1" applyFont="1" applyFill="1" applyBorder="1" applyAlignment="1">
      <alignment wrapText="1"/>
    </xf>
    <xf numFmtId="0" fontId="13" fillId="25" borderId="18" xfId="70" applyFont="1" applyFill="1" applyBorder="1" applyAlignment="1">
      <alignment horizontal="right" indent="5"/>
    </xf>
    <xf numFmtId="3" fontId="18" fillId="25" borderId="0" xfId="70" applyNumberFormat="1" applyFont="1" applyFill="1" applyBorder="1" applyAlignment="1">
      <alignment horizontal="right"/>
    </xf>
    <xf numFmtId="0" fontId="72" fillId="25" borderId="0" xfId="70" applyFont="1" applyFill="1" applyBorder="1" applyAlignment="1">
      <alignment horizontal="justify" vertical="center"/>
    </xf>
    <xf numFmtId="0" fontId="13" fillId="25" borderId="13" xfId="70" applyFont="1" applyFill="1" applyBorder="1" applyAlignment="1">
      <alignment horizontal="center" wrapText="1"/>
    </xf>
    <xf numFmtId="1" fontId="14" fillId="35" borderId="0" xfId="51" applyNumberFormat="1" applyFont="1" applyFill="1" applyBorder="1" applyAlignment="1">
      <alignment horizontal="center"/>
    </xf>
    <xf numFmtId="0" fontId="43" fillId="26" borderId="15" xfId="51" applyFont="1" applyFill="1" applyBorder="1" applyAlignment="1">
      <alignment horizontal="left" vertical="center"/>
    </xf>
    <xf numFmtId="0" fontId="43" fillId="26" borderId="16" xfId="51" applyFont="1" applyFill="1" applyBorder="1" applyAlignment="1">
      <alignment horizontal="left" vertical="center"/>
    </xf>
    <xf numFmtId="0" fontId="43" fillId="26" borderId="17" xfId="51" applyFont="1" applyFill="1" applyBorder="1" applyAlignment="1">
      <alignment horizontal="left" vertical="center"/>
    </xf>
    <xf numFmtId="0" fontId="82" fillId="26" borderId="24" xfId="51" applyNumberFormat="1" applyFont="1" applyFill="1" applyBorder="1" applyAlignment="1">
      <alignment horizontal="center" vertical="center" wrapText="1"/>
    </xf>
    <xf numFmtId="0" fontId="82" fillId="26" borderId="25" xfId="51" applyNumberFormat="1" applyFont="1" applyFill="1" applyBorder="1" applyAlignment="1">
      <alignment horizontal="center" vertical="center"/>
    </xf>
    <xf numFmtId="0" fontId="14" fillId="27" borderId="0" xfId="61" applyFont="1" applyFill="1" applyBorder="1" applyAlignment="1">
      <alignment horizontal="justify" vertical="center" wrapText="1"/>
    </xf>
    <xf numFmtId="0" fontId="14" fillId="27" borderId="0" xfId="61" applyFont="1" applyFill="1" applyBorder="1" applyAlignment="1">
      <alignment horizontal="justify" vertical="center"/>
    </xf>
    <xf numFmtId="0" fontId="18" fillId="24" borderId="0" xfId="61" applyFont="1" applyFill="1" applyBorder="1" applyAlignment="1">
      <alignment horizontal="left" wrapText="1"/>
    </xf>
    <xf numFmtId="0" fontId="31" fillId="24" borderId="0" xfId="61" applyFont="1" applyFill="1" applyBorder="1" applyAlignment="1">
      <alignment horizontal="left" wrapText="1"/>
    </xf>
    <xf numFmtId="0" fontId="18" fillId="24" borderId="19" xfId="61" applyFont="1" applyFill="1" applyBorder="1" applyAlignment="1">
      <alignment horizontal="left" wrapText="1"/>
    </xf>
    <xf numFmtId="49" fontId="14" fillId="25" borderId="0" xfId="51" applyNumberFormat="1" applyFont="1" applyFill="1" applyBorder="1" applyAlignment="1">
      <alignment horizontal="left"/>
    </xf>
    <xf numFmtId="0" fontId="14" fillId="25" borderId="0" xfId="51" applyNumberFormat="1" applyFont="1" applyFill="1" applyBorder="1" applyAlignment="1">
      <alignment horizontal="left"/>
    </xf>
    <xf numFmtId="173" fontId="14" fillId="25" borderId="0" xfId="52" applyNumberFormat="1" applyFont="1" applyFill="1" applyBorder="1" applyAlignment="1">
      <alignment horizontal="right"/>
    </xf>
    <xf numFmtId="0" fontId="14" fillId="25" borderId="0" xfId="52" applyNumberFormat="1" applyFont="1" applyFill="1" applyAlignment="1">
      <alignment horizontal="right"/>
    </xf>
    <xf numFmtId="0" fontId="14" fillId="25" borderId="0" xfId="52" applyNumberFormat="1" applyFont="1" applyFill="1" applyBorder="1" applyAlignment="1">
      <alignment horizontal="right"/>
    </xf>
    <xf numFmtId="0" fontId="13" fillId="25" borderId="0" xfId="0" applyFont="1" applyFill="1" applyBorder="1" applyAlignment="1">
      <alignment horizontal="center"/>
    </xf>
    <xf numFmtId="173" fontId="14" fillId="25" borderId="20" xfId="52" applyNumberFormat="1" applyFont="1" applyFill="1" applyBorder="1" applyAlignment="1">
      <alignment horizontal="left"/>
    </xf>
    <xf numFmtId="173" fontId="14" fillId="25" borderId="0" xfId="52" applyNumberFormat="1" applyFont="1" applyFill="1" applyBorder="1" applyAlignment="1">
      <alignment horizontal="left"/>
    </xf>
    <xf numFmtId="0" fontId="12" fillId="25" borderId="0" xfId="0" applyFont="1" applyFill="1" applyBorder="1"/>
    <xf numFmtId="0" fontId="35" fillId="25" borderId="0" xfId="0" applyFont="1" applyFill="1" applyBorder="1" applyAlignment="1">
      <alignment horizontal="left"/>
    </xf>
  </cellXfs>
  <cellStyles count="221">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Incorrecto" xfId="35" builtinId="27" customBuiltin="1"/>
    <cellStyle name="Incorrecto 2" xfId="111"/>
    <cellStyle name="Moeda 2" xfId="164"/>
    <cellStyle name="Neutro" xfId="36" builtinId="28" customBuiltin="1"/>
    <cellStyle name="Neutro 2" xfId="112"/>
    <cellStyle name="Normal" xfId="0" builtinId="0"/>
    <cellStyle name="Normal 10" xfId="67"/>
    <cellStyle name="Normal 10 2" xfId="69"/>
    <cellStyle name="Normal 11" xfId="16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2 5" xfId="220"/>
    <cellStyle name="Normal_Book3" xfId="60"/>
    <cellStyle name="Nota" xfId="41" builtinId="10" customBuiltin="1"/>
    <cellStyle name="Nota 2" xfId="113"/>
    <cellStyle name="NUMLINHA" xfId="75"/>
    <cellStyle name="Percent 2" xfId="177"/>
    <cellStyle name="Percentagem 2" xfId="58"/>
    <cellStyle name="QDTITULO" xfId="76"/>
    <cellStyle name="Saída" xfId="42" builtinId="21" customBuiltin="1"/>
    <cellStyle name="Saída 2" xfId="114"/>
    <cellStyle name="Standaard_SifCdE01tableauxEN" xfId="43"/>
    <cellStyle name="style1395065383179" xfId="122"/>
    <cellStyle name="style1395065383507" xfId="123"/>
    <cellStyle name="style1395065383726" xfId="124"/>
    <cellStyle name="style1395065383835" xfId="125"/>
    <cellStyle name="style1395065383960" xfId="126"/>
    <cellStyle name="style1395065384085" xfId="127"/>
    <cellStyle name="style1395065384335" xfId="128"/>
    <cellStyle name="style1395065384476" xfId="129"/>
    <cellStyle name="style1395065384601" xfId="130"/>
    <cellStyle name="style1395065384726" xfId="131"/>
    <cellStyle name="style1395065384851" xfId="132"/>
    <cellStyle name="style1395065385007" xfId="133"/>
    <cellStyle name="style1395065385101" xfId="134"/>
    <cellStyle name="style1395065385210" xfId="135"/>
    <cellStyle name="style1395065385413" xfId="136"/>
    <cellStyle name="style1395065385507" xfId="137"/>
    <cellStyle name="style1395065385710" xfId="138"/>
    <cellStyle name="style1395065385804" xfId="139"/>
    <cellStyle name="style1395065385898" xfId="140"/>
    <cellStyle name="style1395065386007" xfId="141"/>
    <cellStyle name="style1395065386101" xfId="142"/>
    <cellStyle name="style1395065386226" xfId="143"/>
    <cellStyle name="style1395065386335" xfId="144"/>
    <cellStyle name="style1395065386476" xfId="145"/>
    <cellStyle name="style1395065386601" xfId="146"/>
    <cellStyle name="style1395065386726" xfId="147"/>
    <cellStyle name="style1395065386945" xfId="148"/>
    <cellStyle name="style1395065387054" xfId="149"/>
    <cellStyle name="style1395065387164" xfId="150"/>
    <cellStyle name="style1395065387382" xfId="151"/>
    <cellStyle name="style1395065387492" xfId="152"/>
    <cellStyle name="style1395065387601" xfId="153"/>
    <cellStyle name="style1395065387711" xfId="154"/>
    <cellStyle name="style1395065387820" xfId="155"/>
    <cellStyle name="style1395065388023" xfId="156"/>
    <cellStyle name="style1395065388429" xfId="157"/>
    <cellStyle name="style1395065388554" xfId="158"/>
    <cellStyle name="style1395065388757" xfId="159"/>
    <cellStyle name="style1421252534878" xfId="179"/>
    <cellStyle name="style1421252535081" xfId="180"/>
    <cellStyle name="style1421252535237" xfId="181"/>
    <cellStyle name="style1421252535347" xfId="182"/>
    <cellStyle name="style1421252535472" xfId="183"/>
    <cellStyle name="style1421252535597" xfId="184"/>
    <cellStyle name="style1421252535737" xfId="185"/>
    <cellStyle name="style1421252535893" xfId="186"/>
    <cellStyle name="style1421252536143" xfId="187"/>
    <cellStyle name="style1421252536268" xfId="188"/>
    <cellStyle name="style1421252536378" xfId="189"/>
    <cellStyle name="style1421252536518" xfId="190"/>
    <cellStyle name="style1421252536628" xfId="191"/>
    <cellStyle name="style1421252536737" xfId="192"/>
    <cellStyle name="style1421252536924" xfId="193"/>
    <cellStyle name="style1421252537049" xfId="194"/>
    <cellStyle name="style1421252537143" xfId="195"/>
    <cellStyle name="style1421252537253" xfId="196"/>
    <cellStyle name="style1421252537440" xfId="197"/>
    <cellStyle name="style1421252537565" xfId="198"/>
    <cellStyle name="style1421252537690" xfId="199"/>
    <cellStyle name="style1421252537815" xfId="200"/>
    <cellStyle name="style1421252537940" xfId="201"/>
    <cellStyle name="style1421252538112" xfId="202"/>
    <cellStyle name="style1421252538237" xfId="203"/>
    <cellStyle name="style1421252538362" xfId="204"/>
    <cellStyle name="style1421252538502" xfId="205"/>
    <cellStyle name="style1421252538752" xfId="206"/>
    <cellStyle name="style1421252538846" xfId="207"/>
    <cellStyle name="style1421252538955" xfId="208"/>
    <cellStyle name="style1421252539049" xfId="209"/>
    <cellStyle name="style1421252539174" xfId="210"/>
    <cellStyle name="style1421252539283" xfId="211"/>
    <cellStyle name="style1421252539393" xfId="212"/>
    <cellStyle name="style1421252539502" xfId="213"/>
    <cellStyle name="style1421252539612" xfId="214"/>
    <cellStyle name="style1421252540033" xfId="215"/>
    <cellStyle name="style1421252540158" xfId="216"/>
    <cellStyle name="style1421252540315" xfId="217"/>
    <cellStyle name="style1421252540424" xfId="218"/>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16">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font>
        <color theme="0"/>
      </font>
      <fill>
        <patternFill>
          <bgColor theme="7"/>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1F497D"/>
      <color rgb="FFD3EEFF"/>
      <color rgb="FFFFFFCC"/>
      <color rgb="FFFFEFF1"/>
      <color rgb="FFE5FFE5"/>
      <color rgb="FFCCFFCC"/>
      <color rgb="FFFFE7EA"/>
      <color rgb="FF525252"/>
      <color rgb="FF686868"/>
      <color rgb="FFEBF7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42"/>
          <c:y val="2.0442129629630001E-2"/>
        </c:manualLayout>
      </c:layout>
      <c:spPr>
        <a:noFill/>
        <a:ln w="25400">
          <a:noFill/>
        </a:ln>
      </c:spPr>
    </c:title>
    <c:plotArea>
      <c:layout>
        <c:manualLayout>
          <c:layoutTarget val="inner"/>
          <c:xMode val="edge"/>
          <c:yMode val="edge"/>
          <c:x val="0.11375625000000029"/>
          <c:y val="0.18251574074074328"/>
          <c:w val="0.91185410334346562"/>
          <c:h val="0.50425694444444447"/>
        </c:manualLayout>
      </c:layout>
      <c:barChart>
        <c:barDir val="col"/>
        <c:grouping val="clustered"/>
        <c:ser>
          <c:idx val="0"/>
          <c:order val="0"/>
          <c:tx>
            <c:strRef>
              <c:f>'9lay_off'!$C$11:$D$11</c:f>
              <c:strCache>
                <c:ptCount val="1"/>
                <c:pt idx="0">
                  <c:v>estabelecimentos</c:v>
                </c:pt>
              </c:strCache>
            </c:strRef>
          </c:tx>
          <c:spPr>
            <a:ln w="25400">
              <a:solidFill>
                <a:schemeClr val="tx2"/>
              </a:solidFill>
              <a:prstDash val="solid"/>
            </a:ln>
          </c:spPr>
          <c:cat>
            <c:multiLvlStrRef>
              <c:f>'9lay_off'!$E$8:$Q$9</c:f>
              <c:multiLvlStrCache>
                <c:ptCount val="13"/>
                <c:lvl>
                  <c:pt idx="0">
                    <c:v>mai.</c:v>
                  </c:pt>
                  <c:pt idx="1">
                    <c:v>jun.</c:v>
                  </c:pt>
                  <c:pt idx="2">
                    <c:v>jul.</c:v>
                  </c:pt>
                  <c:pt idx="3">
                    <c:v>ago.</c:v>
                  </c:pt>
                  <c:pt idx="4">
                    <c:v>set.</c:v>
                  </c:pt>
                  <c:pt idx="5">
                    <c:v>out.</c:v>
                  </c:pt>
                  <c:pt idx="6">
                    <c:v>nov.</c:v>
                  </c:pt>
                  <c:pt idx="7">
                    <c:v>dez.</c:v>
                  </c:pt>
                  <c:pt idx="8">
                    <c:v>jan.</c:v>
                  </c:pt>
                  <c:pt idx="9">
                    <c:v>fev.</c:v>
                  </c:pt>
                  <c:pt idx="10">
                    <c:v>mar.</c:v>
                  </c:pt>
                  <c:pt idx="11">
                    <c:v>abr.</c:v>
                  </c:pt>
                  <c:pt idx="12">
                    <c:v>mai.</c:v>
                  </c:pt>
                </c:lvl>
                <c:lvl>
                  <c:pt idx="0">
                    <c:v>2014</c:v>
                  </c:pt>
                  <c:pt idx="9">
                    <c:v>2015</c:v>
                  </c:pt>
                </c:lvl>
              </c:multiLvlStrCache>
            </c:multiLvlStrRef>
          </c:cat>
          <c:val>
            <c:numRef>
              <c:f>'9lay_off'!$E$12:$Q$12</c:f>
              <c:numCache>
                <c:formatCode>0</c:formatCode>
                <c:ptCount val="13"/>
                <c:pt idx="0">
                  <c:v>132</c:v>
                </c:pt>
                <c:pt idx="1">
                  <c:v>104</c:v>
                </c:pt>
                <c:pt idx="2">
                  <c:v>97</c:v>
                </c:pt>
                <c:pt idx="3">
                  <c:v>86</c:v>
                </c:pt>
                <c:pt idx="4">
                  <c:v>82</c:v>
                </c:pt>
                <c:pt idx="5">
                  <c:v>72</c:v>
                </c:pt>
                <c:pt idx="6">
                  <c:v>80</c:v>
                </c:pt>
                <c:pt idx="7">
                  <c:v>106</c:v>
                </c:pt>
                <c:pt idx="8">
                  <c:v>99</c:v>
                </c:pt>
                <c:pt idx="9">
                  <c:v>108</c:v>
                </c:pt>
                <c:pt idx="10">
                  <c:v>112</c:v>
                </c:pt>
                <c:pt idx="11">
                  <c:v>118</c:v>
                </c:pt>
                <c:pt idx="12">
                  <c:v>102</c:v>
                </c:pt>
              </c:numCache>
            </c:numRef>
          </c:val>
        </c:ser>
        <c:axId val="200090368"/>
        <c:axId val="200094080"/>
      </c:barChart>
      <c:catAx>
        <c:axId val="200090368"/>
        <c:scaling>
          <c:orientation val="minMax"/>
        </c:scaling>
        <c:axPos val="b"/>
        <c:numFmt formatCode="General" sourceLinked="1"/>
        <c:maj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00094080"/>
        <c:crosses val="autoZero"/>
        <c:auto val="1"/>
        <c:lblAlgn val="ctr"/>
        <c:lblOffset val="100"/>
        <c:tickLblSkip val="1"/>
        <c:tickMarkSkip val="1"/>
      </c:catAx>
      <c:valAx>
        <c:axId val="200094080"/>
        <c:scaling>
          <c:orientation val="minMax"/>
          <c:min val="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009036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736"/>
          <c:y val="5.6803307963070558E-2"/>
        </c:manualLayout>
      </c:layout>
      <c:spPr>
        <a:noFill/>
        <a:ln w="25400">
          <a:noFill/>
        </a:ln>
      </c:spPr>
    </c:title>
    <c:plotArea>
      <c:layout>
        <c:manualLayout>
          <c:layoutTarget val="inner"/>
          <c:xMode val="edge"/>
          <c:yMode val="edge"/>
          <c:x val="0.28422775778271936"/>
          <c:y val="0.25193893811674128"/>
          <c:w val="0.68682615202571895"/>
          <c:h val="0.66089096625964128"/>
        </c:manualLayout>
      </c:layout>
      <c:barChart>
        <c:barDir val="bar"/>
        <c:grouping val="clustered"/>
        <c:ser>
          <c:idx val="0"/>
          <c:order val="0"/>
          <c:tx>
            <c:v>sexo</c:v>
          </c:tx>
          <c:spPr>
            <a:solidFill>
              <a:schemeClr val="bg1">
                <a:lumMod val="65000"/>
                <a:alpha val="91000"/>
              </a:schemeClr>
            </a:solidFill>
            <a:ln w="12700">
              <a:solidFill>
                <a:srgbClr val="808080"/>
              </a:solidFill>
              <a:prstDash val="solid"/>
            </a:ln>
          </c:spPr>
          <c:dPt>
            <c:idx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Val val="1"/>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Val val="1"/>
          </c:dLbls>
          <c:cat>
            <c:strLit>
              <c:ptCount val="2"/>
              <c:pt idx="0">
                <c:v> Feminino</c:v>
              </c:pt>
              <c:pt idx="1">
                <c:v> Masculino</c:v>
              </c:pt>
            </c:strLit>
          </c:cat>
          <c:val>
            <c:numLit>
              <c:formatCode>General</c:formatCode>
              <c:ptCount val="2"/>
              <c:pt idx="0">
                <c:v>106948</c:v>
              </c:pt>
              <c:pt idx="1">
                <c:v>104218</c:v>
              </c:pt>
            </c:numLit>
          </c:val>
        </c:ser>
        <c:gapWidth val="120"/>
        <c:axId val="135133056"/>
        <c:axId val="135134592"/>
      </c:barChart>
      <c:catAx>
        <c:axId val="135133056"/>
        <c:scaling>
          <c:orientation val="minMax"/>
        </c:scaling>
        <c:axPos val="l"/>
        <c:numFmt formatCode="General" sourceLinked="1"/>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35134592"/>
        <c:crosses val="autoZero"/>
        <c:auto val="1"/>
        <c:lblAlgn val="ctr"/>
        <c:lblOffset val="100"/>
        <c:tickLblSkip val="1"/>
        <c:tickMarkSkip val="1"/>
      </c:catAx>
      <c:valAx>
        <c:axId val="135134592"/>
        <c:scaling>
          <c:orientation val="minMax"/>
          <c:max val="200000"/>
        </c:scaling>
        <c:delete val="1"/>
        <c:axPos val="b"/>
        <c:majorGridlines>
          <c:spPr>
            <a:ln w="3175">
              <a:solidFill>
                <a:srgbClr val="FFF2E5"/>
              </a:solidFill>
              <a:prstDash val="sysDash"/>
            </a:ln>
          </c:spPr>
        </c:majorGridlines>
        <c:numFmt formatCode="General" sourceLinked="1"/>
        <c:tickLblPos val="none"/>
        <c:crossAx val="135133056"/>
        <c:crosses val="autoZero"/>
        <c:crossBetween val="between"/>
      </c:valAx>
      <c:spPr>
        <a:solidFill>
          <a:schemeClr val="accent6"/>
        </a:solidFill>
        <a:ln w="25400">
          <a:noFill/>
        </a:ln>
      </c:spPr>
    </c:plotArea>
    <c:plotVisOnly val="1"/>
    <c:dispBlanksAs val="gap"/>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42"/>
          <c:y val="2.9868411235183037E-2"/>
        </c:manualLayout>
      </c:layout>
      <c:spPr>
        <a:noFill/>
        <a:ln w="25400">
          <a:noFill/>
        </a:ln>
      </c:spPr>
    </c:title>
    <c:plotArea>
      <c:layout>
        <c:manualLayout>
          <c:layoutTarget val="inner"/>
          <c:xMode val="edge"/>
          <c:yMode val="edge"/>
          <c:x val="0.38758407553172664"/>
          <c:y val="0.1245136186770428"/>
          <c:w val="0.5632423025569"/>
          <c:h val="0.81076438567995457"/>
        </c:manualLayout>
      </c:layout>
      <c:barChart>
        <c:barDir val="bar"/>
        <c:grouping val="clustered"/>
        <c:ser>
          <c:idx val="0"/>
          <c:order val="0"/>
          <c:tx>
            <c:v>idade</c:v>
          </c:tx>
          <c:spPr>
            <a:solidFill>
              <a:srgbClr val="C0C0C0"/>
            </a:solidFill>
            <a:ln w="12700">
              <a:solidFill>
                <a:srgbClr val="808080"/>
              </a:solidFill>
              <a:prstDash val="solid"/>
            </a:ln>
          </c:spPr>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Val val="1"/>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Val val="1"/>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69814</c:v>
              </c:pt>
              <c:pt idx="1">
                <c:v>3891</c:v>
              </c:pt>
              <c:pt idx="2">
                <c:v>3664</c:v>
              </c:pt>
              <c:pt idx="3">
                <c:v>14512</c:v>
              </c:pt>
              <c:pt idx="4">
                <c:v>11384</c:v>
              </c:pt>
              <c:pt idx="5">
                <c:v>12279</c:v>
              </c:pt>
              <c:pt idx="6">
                <c:v>14562</c:v>
              </c:pt>
              <c:pt idx="7">
                <c:v>16646</c:v>
              </c:pt>
              <c:pt idx="8">
                <c:v>17575</c:v>
              </c:pt>
              <c:pt idx="9">
                <c:v>18077</c:v>
              </c:pt>
              <c:pt idx="10">
                <c:v>16134</c:v>
              </c:pt>
              <c:pt idx="11">
                <c:v>10233</c:v>
              </c:pt>
              <c:pt idx="12">
                <c:v>2395</c:v>
              </c:pt>
            </c:numLit>
          </c:val>
        </c:ser>
        <c:gapWidth val="30"/>
        <c:axId val="135199744"/>
        <c:axId val="135267072"/>
      </c:barChart>
      <c:catAx>
        <c:axId val="135199744"/>
        <c:scaling>
          <c:orientation val="minMax"/>
        </c:scaling>
        <c:axPos val="l"/>
        <c:numFmt formatCode="General" sourceLinked="1"/>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35267072"/>
        <c:crosses val="autoZero"/>
        <c:auto val="1"/>
        <c:lblAlgn val="ctr"/>
        <c:lblOffset val="100"/>
        <c:tickLblSkip val="1"/>
        <c:tickMarkSkip val="1"/>
      </c:catAx>
      <c:valAx>
        <c:axId val="135267072"/>
        <c:scaling>
          <c:orientation val="minMax"/>
          <c:max val="140000"/>
          <c:min val="0"/>
        </c:scaling>
        <c:axPos val="b"/>
        <c:majorGridlines>
          <c:spPr>
            <a:ln w="3175">
              <a:solidFill>
                <a:srgbClr val="FFF2E5"/>
              </a:solidFill>
              <a:prstDash val="sysDash"/>
            </a:ln>
          </c:spPr>
        </c:majorGridlines>
        <c:numFmt formatCode="General" sourceLinked="1"/>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35199744"/>
        <c:crosses val="autoZero"/>
        <c:crossBetween val="between"/>
      </c:valAx>
      <c:spPr>
        <a:solidFill>
          <a:schemeClr val="accent6"/>
        </a:solidFill>
        <a:ln w="25400">
          <a:noFill/>
        </a:ln>
      </c:spPr>
    </c:plotArea>
    <c:plotVisOnly val="1"/>
    <c:dispBlanksAs val="gap"/>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spPr>
        <a:noFill/>
        <a:ln w="25400">
          <a:noFill/>
        </a:ln>
      </c:spPr>
    </c:title>
    <c:plotArea>
      <c:layout>
        <c:manualLayout>
          <c:layoutTarget val="inner"/>
          <c:xMode val="edge"/>
          <c:yMode val="edge"/>
          <c:x val="0.41081417121573743"/>
          <c:y val="0.14771786102494774"/>
          <c:w val="0.5373663657895853"/>
          <c:h val="0.83811046241738762"/>
        </c:manualLayout>
      </c:layout>
      <c:barChart>
        <c:barDir val="bar"/>
        <c:grouping val="clustered"/>
        <c:ser>
          <c:idx val="0"/>
          <c:order val="0"/>
          <c:spPr>
            <a:solidFill>
              <a:schemeClr val="tx2"/>
            </a:solidFill>
            <a:ln w="12700">
              <a:solidFill>
                <a:schemeClr val="tx2"/>
              </a:solidFill>
              <a:prstDash val="solid"/>
            </a:ln>
          </c:spPr>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4895</c:v>
                </c:pt>
                <c:pt idx="1">
                  <c:v>1554</c:v>
                </c:pt>
                <c:pt idx="2">
                  <c:v>3316</c:v>
                </c:pt>
                <c:pt idx="3">
                  <c:v>769</c:v>
                </c:pt>
                <c:pt idx="4">
                  <c:v>1526</c:v>
                </c:pt>
                <c:pt idx="5">
                  <c:v>3348</c:v>
                </c:pt>
                <c:pt idx="6">
                  <c:v>1391</c:v>
                </c:pt>
                <c:pt idx="7">
                  <c:v>3199</c:v>
                </c:pt>
                <c:pt idx="8">
                  <c:v>1240</c:v>
                </c:pt>
                <c:pt idx="9">
                  <c:v>2224</c:v>
                </c:pt>
                <c:pt idx="10">
                  <c:v>16893</c:v>
                </c:pt>
                <c:pt idx="11">
                  <c:v>1081</c:v>
                </c:pt>
                <c:pt idx="12">
                  <c:v>26794</c:v>
                </c:pt>
                <c:pt idx="13">
                  <c:v>2366</c:v>
                </c:pt>
                <c:pt idx="14">
                  <c:v>7996</c:v>
                </c:pt>
                <c:pt idx="15">
                  <c:v>1251</c:v>
                </c:pt>
                <c:pt idx="16">
                  <c:v>2402</c:v>
                </c:pt>
                <c:pt idx="17">
                  <c:v>3201</c:v>
                </c:pt>
                <c:pt idx="18">
                  <c:v>6038</c:v>
                </c:pt>
                <c:pt idx="19">
                  <c:v>1630</c:v>
                </c:pt>
              </c:numCache>
            </c:numRef>
          </c:val>
        </c:ser>
        <c:gapWidth val="30"/>
        <c:axId val="135327744"/>
        <c:axId val="135329280"/>
      </c:barChart>
      <c:catAx>
        <c:axId val="135327744"/>
        <c:scaling>
          <c:orientation val="maxMin"/>
        </c:scaling>
        <c:axPos val="l"/>
        <c:numFmt formatCode="General" sourceLinked="1"/>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135329280"/>
        <c:crosses val="autoZero"/>
        <c:auto val="1"/>
        <c:lblAlgn val="ctr"/>
        <c:lblOffset val="100"/>
        <c:tickLblSkip val="1"/>
        <c:tickMarkSkip val="1"/>
      </c:catAx>
      <c:valAx>
        <c:axId val="135329280"/>
        <c:scaling>
          <c:orientation val="minMax"/>
          <c:max val="35000"/>
          <c:min val="0"/>
        </c:scaling>
        <c:axPos val="t"/>
        <c:majorGridlines>
          <c:spPr>
            <a:ln w="3175">
              <a:solidFill>
                <a:srgbClr val="FFF2E5"/>
              </a:solidFill>
              <a:prstDash val="sysDash"/>
            </a:ln>
          </c:spPr>
        </c:majorGridlines>
        <c:numFmt formatCode="#,##0" sourceLinked="1"/>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35327744"/>
        <c:crosses val="autoZero"/>
        <c:crossBetween val="between"/>
      </c:valAx>
      <c:spPr>
        <a:solidFill>
          <a:schemeClr val="accent6"/>
        </a:solidFill>
        <a:ln w="25400">
          <a:noFill/>
        </a:ln>
      </c:spPr>
    </c:plotArea>
    <c:plotVisOnly val="1"/>
    <c:dispBlanksAs val="gap"/>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lang val="pt-PT"/>
  <c:chart>
    <c:autoTitleDeleted val="1"/>
    <c:plotArea>
      <c:layout>
        <c:manualLayout>
          <c:layoutTarget val="inner"/>
          <c:xMode val="edge"/>
          <c:yMode val="edge"/>
          <c:x val="5.5617352614015575E-3"/>
          <c:y val="0"/>
          <c:w val="0.98998887652959333"/>
          <c:h val="0.57699714017843762"/>
        </c:manualLayout>
      </c:layout>
      <c:lineChart>
        <c:grouping val="standard"/>
        <c:ser>
          <c:idx val="0"/>
          <c:order val="0"/>
          <c:spPr>
            <a:ln>
              <a:noFill/>
            </a:ln>
          </c:spPr>
          <c:dLbls>
            <c:dLbl>
              <c:idx val="0"/>
              <c:layout>
                <c:manualLayout>
                  <c:x val="-3.2906904434498521E-2"/>
                  <c:y val="-1.2759863479323619E-2"/>
                </c:manualLayout>
              </c:layout>
              <c:showVal val="1"/>
            </c:dLbl>
            <c:dLbl>
              <c:idx val="1"/>
              <c:layout>
                <c:manualLayout>
                  <c:x val="-3.7912524560681289E-2"/>
                  <c:y val="-7.2720694912502036E-3"/>
                </c:manualLayout>
              </c:layout>
              <c:showVal val="1"/>
            </c:dLbl>
            <c:dLbl>
              <c:idx val="2"/>
              <c:layout>
                <c:manualLayout>
                  <c:x val="-4.0693333800460724E-2"/>
                  <c:y val="-1.1368757514942427E-2"/>
                </c:manualLayout>
              </c:layout>
              <c:showVal val="1"/>
            </c:dLbl>
            <c:dLbl>
              <c:idx val="3"/>
              <c:layout>
                <c:manualLayout>
                  <c:x val="-4.0137218665241926E-2"/>
                  <c:y val="-9.204391059214518E-3"/>
                </c:manualLayout>
              </c:layout>
              <c:showVal val="1"/>
            </c:dLbl>
            <c:dLbl>
              <c:idx val="4"/>
              <c:layout>
                <c:manualLayout>
                  <c:x val="-3.9580986748180398E-2"/>
                  <c:y val="-8.0836194058725407E-3"/>
                </c:manualLayout>
              </c:layout>
              <c:showVal val="1"/>
            </c:dLbl>
            <c:dLbl>
              <c:idx val="5"/>
              <c:layout>
                <c:manualLayout>
                  <c:x val="-4.0137218665241919E-2"/>
                  <c:y val="-9.6292280683967311E-3"/>
                </c:manualLayout>
              </c:layout>
              <c:showVal val="1"/>
            </c:dLbl>
            <c:dLbl>
              <c:idx val="6"/>
              <c:layout>
                <c:manualLayout>
                  <c:x val="-4.0693333800460724E-2"/>
                  <c:y val="-1.0711699074094298E-2"/>
                </c:manualLayout>
              </c:layout>
              <c:showVal val="1"/>
            </c:dLbl>
            <c:dLbl>
              <c:idx val="7"/>
              <c:layout>
                <c:manualLayout>
                  <c:x val="-3.9024871612961615E-2"/>
                  <c:y val="-1.0557031056413977E-2"/>
                </c:manualLayout>
              </c:layout>
              <c:showVal val="1"/>
            </c:dLbl>
            <c:dLbl>
              <c:idx val="8"/>
              <c:layout>
                <c:manualLayout>
                  <c:x val="-4.0693333800460724E-2"/>
                  <c:y val="-1.2991674674859661E-2"/>
                </c:manualLayout>
              </c:layout>
              <c:showVal val="1"/>
            </c:dLbl>
            <c:dLbl>
              <c:idx val="9"/>
              <c:layout>
                <c:manualLayout>
                  <c:x val="-4.0137218665241954E-2"/>
                  <c:y val="-1.4499227606331926E-2"/>
                </c:manualLayout>
              </c:layout>
              <c:showVal val="1"/>
            </c:dLbl>
            <c:dLbl>
              <c:idx val="10"/>
              <c:layout>
                <c:manualLayout>
                  <c:x val="-4.0693333800460724E-2"/>
                  <c:y val="-9.204391059214518E-3"/>
                </c:manualLayout>
              </c:layout>
              <c:showVal val="1"/>
            </c:dLbl>
            <c:dLbl>
              <c:idx val="11"/>
              <c:layout>
                <c:manualLayout>
                  <c:x val="-4.0137218665241892E-2"/>
                  <c:y val="-1.3184808659721861E-2"/>
                </c:manualLayout>
              </c:layout>
              <c:showVal val="1"/>
            </c:dLbl>
            <c:dLbl>
              <c:idx val="12"/>
              <c:layout>
                <c:manualLayout>
                  <c:x val="-4.0693333800460814E-2"/>
                  <c:y val="-1.0247734819580821E-2"/>
                </c:manualLayout>
              </c:layout>
              <c:showVal val="1"/>
            </c:dLbl>
            <c:dLbl>
              <c:idx val="13"/>
              <c:layout>
                <c:manualLayout>
                  <c:x val="-3.9024871612961635E-2"/>
                  <c:y val="-5.8031366221283024E-3"/>
                </c:manualLayout>
              </c:layout>
              <c:showVal val="1"/>
            </c:dLbl>
            <c:dLbl>
              <c:idx val="14"/>
              <c:layout>
                <c:manualLayout>
                  <c:x val="-3.9580986748180363E-2"/>
                  <c:y val="-8.3156469438430154E-3"/>
                </c:manualLayout>
              </c:layout>
              <c:showVal val="1"/>
            </c:dLbl>
            <c:dLbl>
              <c:idx val="15"/>
              <c:layout>
                <c:manualLayout>
                  <c:x val="-4.3474259822082827E-2"/>
                  <c:y val="-3.9483684681477296E-3"/>
                </c:manualLayout>
              </c:layout>
              <c:showVal val="1"/>
            </c:dLbl>
            <c:dLbl>
              <c:idx val="16"/>
              <c:layout>
                <c:manualLayout>
                  <c:x val="-3.9580986748180357E-2"/>
                  <c:y val="-6.2669753556319494E-3"/>
                </c:manualLayout>
              </c:layout>
              <c:showVal val="1"/>
            </c:dLbl>
            <c:dLbl>
              <c:idx val="17"/>
              <c:layout>
                <c:manualLayout>
                  <c:x val="-4.0137218665241961E-2"/>
                  <c:y val="-1.2760028798864363E-2"/>
                </c:manualLayout>
              </c:layout>
              <c:showVal val="1"/>
            </c:dLbl>
            <c:dLbl>
              <c:idx val="18"/>
              <c:layout>
                <c:manualLayout>
                  <c:x val="-4.0693333800460724E-2"/>
                  <c:y val="-7.0400705274413083E-3"/>
                </c:manualLayout>
              </c:layout>
              <c:showVal val="1"/>
            </c:dLbl>
            <c:dLbl>
              <c:idx val="19"/>
              <c:layout>
                <c:manualLayout>
                  <c:x val="-1.5829845223481423E-2"/>
                  <c:y val="-1.078898493029379E-2"/>
                </c:manualLayout>
              </c:layout>
              <c:showVal val="1"/>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Val val="1"/>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99.422369587774696</c:v>
                </c:pt>
                <c:pt idx="1">
                  <c:v>90.4336353077816</c:v>
                </c:pt>
                <c:pt idx="2">
                  <c:v>95.959644301855207</c:v>
                </c:pt>
                <c:pt idx="3">
                  <c:v>97.891946697566596</c:v>
                </c:pt>
                <c:pt idx="4">
                  <c:v>92.268853025936593</c:v>
                </c:pt>
                <c:pt idx="5">
                  <c:v>104.093206691682</c:v>
                </c:pt>
                <c:pt idx="6">
                  <c:v>91.268815900761197</c:v>
                </c:pt>
                <c:pt idx="7">
                  <c:v>96.362992581602398</c:v>
                </c:pt>
                <c:pt idx="8">
                  <c:v>90.457727115716807</c:v>
                </c:pt>
                <c:pt idx="9">
                  <c:v>98.428856717053407</c:v>
                </c:pt>
                <c:pt idx="10">
                  <c:v>95.353120156046799</c:v>
                </c:pt>
                <c:pt idx="11">
                  <c:v>90.434503925767302</c:v>
                </c:pt>
                <c:pt idx="12">
                  <c:v>93.973033025620794</c:v>
                </c:pt>
                <c:pt idx="13">
                  <c:v>94.917405334825602</c:v>
                </c:pt>
                <c:pt idx="14">
                  <c:v>101.45724174833801</c:v>
                </c:pt>
                <c:pt idx="15">
                  <c:v>101.399763779528</c:v>
                </c:pt>
                <c:pt idx="16">
                  <c:v>99.260755250403903</c:v>
                </c:pt>
                <c:pt idx="17">
                  <c:v>94.887100043434202</c:v>
                </c:pt>
                <c:pt idx="18">
                  <c:v>68.3794335849623</c:v>
                </c:pt>
                <c:pt idx="19">
                  <c:v>89.826469254032304</c:v>
                </c:pt>
              </c:numCache>
            </c:numRef>
          </c:val>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93.241271082739701</c:v>
                </c:pt>
                <c:pt idx="1">
                  <c:v>93.241271082739701</c:v>
                </c:pt>
                <c:pt idx="2">
                  <c:v>93.241271082739701</c:v>
                </c:pt>
                <c:pt idx="3">
                  <c:v>93.241271082739701</c:v>
                </c:pt>
                <c:pt idx="4">
                  <c:v>93.241271082739701</c:v>
                </c:pt>
                <c:pt idx="5">
                  <c:v>93.241271082739701</c:v>
                </c:pt>
                <c:pt idx="6">
                  <c:v>93.241271082739701</c:v>
                </c:pt>
                <c:pt idx="7">
                  <c:v>93.241271082739701</c:v>
                </c:pt>
                <c:pt idx="8">
                  <c:v>93.241271082739701</c:v>
                </c:pt>
                <c:pt idx="9">
                  <c:v>93.241271082739701</c:v>
                </c:pt>
                <c:pt idx="10">
                  <c:v>93.241271082739701</c:v>
                </c:pt>
                <c:pt idx="11">
                  <c:v>93.241271082739701</c:v>
                </c:pt>
                <c:pt idx="12">
                  <c:v>93.241271082739701</c:v>
                </c:pt>
                <c:pt idx="13">
                  <c:v>93.241271082739701</c:v>
                </c:pt>
                <c:pt idx="14">
                  <c:v>93.241271082739701</c:v>
                </c:pt>
                <c:pt idx="15">
                  <c:v>93.241271082739701</c:v>
                </c:pt>
                <c:pt idx="16">
                  <c:v>93.241271082739701</c:v>
                </c:pt>
                <c:pt idx="17">
                  <c:v>93.241271082739701</c:v>
                </c:pt>
                <c:pt idx="18">
                  <c:v>93.241271082739701</c:v>
                </c:pt>
                <c:pt idx="19">
                  <c:v>93.241271082739701</c:v>
                </c:pt>
              </c:numCache>
            </c:numRef>
          </c:val>
        </c:ser>
        <c:marker val="1"/>
        <c:axId val="135481216"/>
        <c:axId val="135482752"/>
      </c:lineChart>
      <c:catAx>
        <c:axId val="135481216"/>
        <c:scaling>
          <c:orientation val="minMax"/>
        </c:scaling>
        <c:axPos val="b"/>
        <c:numFmt formatCode="General" sourceLinked="1"/>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135482752"/>
        <c:crosses val="autoZero"/>
        <c:auto val="1"/>
        <c:lblAlgn val="ctr"/>
        <c:lblOffset val="100"/>
        <c:tickLblSkip val="1"/>
        <c:tickMarkSkip val="1"/>
      </c:catAx>
      <c:valAx>
        <c:axId val="135482752"/>
        <c:scaling>
          <c:orientation val="minMax"/>
          <c:min val="50"/>
        </c:scaling>
        <c:axPos val="l"/>
        <c:numFmt formatCode="0.0" sourceLinked="1"/>
        <c:tickLblPos val="none"/>
        <c:spPr>
          <a:ln w="9525">
            <a:noFill/>
          </a:ln>
        </c:spPr>
        <c:crossAx val="135481216"/>
        <c:crosses val="autoZero"/>
        <c:crossBetween val="between"/>
      </c:valAx>
      <c:spPr>
        <a:solidFill>
          <a:srgbClr val="EBF7FF"/>
        </a:solidFill>
        <a:ln w="25400">
          <a:noFill/>
        </a:ln>
      </c:spPr>
    </c:plotArea>
    <c:plotVisOnly val="1"/>
    <c:dispBlanksAs val="gap"/>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0.1337386018237082"/>
          <c:y val="2.747252747253226E-2"/>
        </c:manualLayout>
      </c:layout>
      <c:spPr>
        <a:noFill/>
        <a:ln w="25400">
          <a:noFill/>
        </a:ln>
      </c:spPr>
    </c:title>
    <c:plotArea>
      <c:layout>
        <c:manualLayout>
          <c:layoutTarget val="inner"/>
          <c:xMode val="edge"/>
          <c:yMode val="edge"/>
          <c:x val="8.5106382978723707E-2"/>
          <c:y val="0.12637362637359584"/>
          <c:w val="0.9027355623100306"/>
          <c:h val="0.60989010989010994"/>
        </c:manualLayout>
      </c:layout>
      <c:lineChart>
        <c:grouping val="standard"/>
        <c:ser>
          <c:idx val="0"/>
          <c:order val="0"/>
          <c:tx>
            <c:v>perp desemp</c:v>
          </c:tx>
          <c:spPr>
            <a:ln w="25400">
              <a:solidFill>
                <a:schemeClr val="bg1">
                  <a:lumMod val="65000"/>
                </a:schemeClr>
              </a:solidFill>
              <a:prstDash val="solid"/>
            </a:ln>
          </c:spPr>
          <c:marker>
            <c:symbol val="none"/>
          </c:marker>
          <c:cat>
            <c:strLit>
              <c:ptCount val="15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 </c:v>
              </c:pt>
              <c:pt idx="151">
                <c:v> </c:v>
              </c:pt>
              <c:pt idx="152">
                <c:v> </c:v>
              </c:pt>
              <c:pt idx="153">
                <c:v> </c:v>
              </c:pt>
            </c:strLit>
          </c:cat>
          <c:val>
            <c:numLit>
              <c:formatCode>0.0</c:formatCode>
              <c:ptCount val="154"/>
              <c:pt idx="0">
                <c:v>60.112499999999983</c:v>
              </c:pt>
              <c:pt idx="1">
                <c:v>63.629166666666634</c:v>
              </c:pt>
              <c:pt idx="2">
                <c:v>66.712499999999991</c:v>
              </c:pt>
              <c:pt idx="3">
                <c:v>68.012500000000003</c:v>
              </c:pt>
              <c:pt idx="4">
                <c:v>65.762500000000003</c:v>
              </c:pt>
              <c:pt idx="5">
                <c:v>62.945833333333326</c:v>
              </c:pt>
              <c:pt idx="6">
                <c:v>59.212500000000013</c:v>
              </c:pt>
              <c:pt idx="7">
                <c:v>56.329166666666609</c:v>
              </c:pt>
              <c:pt idx="8">
                <c:v>54.862500000000011</c:v>
              </c:pt>
              <c:pt idx="9">
                <c:v>55.112500000000011</c:v>
              </c:pt>
              <c:pt idx="10">
                <c:v>56.329166666666609</c:v>
              </c:pt>
              <c:pt idx="11">
                <c:v>56.729166666666629</c:v>
              </c:pt>
              <c:pt idx="12">
                <c:v>57.629166666666634</c:v>
              </c:pt>
              <c:pt idx="13">
                <c:v>58.079166666666609</c:v>
              </c:pt>
              <c:pt idx="14">
                <c:v>58.262500000000017</c:v>
              </c:pt>
              <c:pt idx="15">
                <c:v>57.612500000000011</c:v>
              </c:pt>
              <c:pt idx="16">
                <c:v>55.395833333333314</c:v>
              </c:pt>
              <c:pt idx="17">
                <c:v>50.179166666666617</c:v>
              </c:pt>
              <c:pt idx="18">
                <c:v>44.245833333333316</c:v>
              </c:pt>
              <c:pt idx="19">
                <c:v>40.245833333333316</c:v>
              </c:pt>
              <c:pt idx="20">
                <c:v>41.012499999999989</c:v>
              </c:pt>
              <c:pt idx="21">
                <c:v>43.879166666666613</c:v>
              </c:pt>
              <c:pt idx="22">
                <c:v>47.395833333333321</c:v>
              </c:pt>
              <c:pt idx="23">
                <c:v>49.412499999999987</c:v>
              </c:pt>
              <c:pt idx="24">
                <c:v>50.945833333333304</c:v>
              </c:pt>
              <c:pt idx="25">
                <c:v>50.295833333333313</c:v>
              </c:pt>
              <c:pt idx="26">
                <c:v>47.729166666666629</c:v>
              </c:pt>
              <c:pt idx="27">
                <c:v>44.245833333333316</c:v>
              </c:pt>
              <c:pt idx="28">
                <c:v>42.345833333333324</c:v>
              </c:pt>
              <c:pt idx="29">
                <c:v>44.895833333333321</c:v>
              </c:pt>
              <c:pt idx="30">
                <c:v>49.279166666666633</c:v>
              </c:pt>
              <c:pt idx="31">
                <c:v>52.095833333333331</c:v>
              </c:pt>
              <c:pt idx="32">
                <c:v>52.595833333333331</c:v>
              </c:pt>
              <c:pt idx="33">
                <c:v>51.895833333333321</c:v>
              </c:pt>
              <c:pt idx="34">
                <c:v>53.112500000000011</c:v>
              </c:pt>
              <c:pt idx="35">
                <c:v>54.429166666666617</c:v>
              </c:pt>
              <c:pt idx="36">
                <c:v>55.212500000000006</c:v>
              </c:pt>
              <c:pt idx="37">
                <c:v>54.495833333333316</c:v>
              </c:pt>
              <c:pt idx="38">
                <c:v>51.479166666666615</c:v>
              </c:pt>
              <c:pt idx="39">
                <c:v>48.979166666666615</c:v>
              </c:pt>
              <c:pt idx="40">
                <c:v>46.579166666666609</c:v>
              </c:pt>
              <c:pt idx="41">
                <c:v>46.162500000000016</c:v>
              </c:pt>
              <c:pt idx="42">
                <c:v>45.145833333333314</c:v>
              </c:pt>
              <c:pt idx="43">
                <c:v>43.279166666666633</c:v>
              </c:pt>
              <c:pt idx="44">
                <c:v>40.962500000000006</c:v>
              </c:pt>
              <c:pt idx="45">
                <c:v>40.245833333333316</c:v>
              </c:pt>
              <c:pt idx="46">
                <c:v>40.245833333333316</c:v>
              </c:pt>
              <c:pt idx="47">
                <c:v>40.262500000000017</c:v>
              </c:pt>
              <c:pt idx="48">
                <c:v>39.279166666666633</c:v>
              </c:pt>
              <c:pt idx="49">
                <c:v>38.912500000000001</c:v>
              </c:pt>
              <c:pt idx="50">
                <c:v>41.462500000000013</c:v>
              </c:pt>
              <c:pt idx="51">
                <c:v>42.295833333333348</c:v>
              </c:pt>
              <c:pt idx="52">
                <c:v>41.845833333333324</c:v>
              </c:pt>
              <c:pt idx="53">
                <c:v>41.295833333333348</c:v>
              </c:pt>
              <c:pt idx="54">
                <c:v>41.512500000000003</c:v>
              </c:pt>
              <c:pt idx="55">
                <c:v>43.045833333333327</c:v>
              </c:pt>
              <c:pt idx="56">
                <c:v>43.629166666666634</c:v>
              </c:pt>
              <c:pt idx="57">
                <c:v>44.912500000000001</c:v>
              </c:pt>
              <c:pt idx="58">
                <c:v>45.595833333333331</c:v>
              </c:pt>
              <c:pt idx="59">
                <c:v>46.229166666666629</c:v>
              </c:pt>
              <c:pt idx="60">
                <c:v>47.545833333333306</c:v>
              </c:pt>
              <c:pt idx="61">
                <c:v>48.729166666666629</c:v>
              </c:pt>
              <c:pt idx="62">
                <c:v>47.5625</c:v>
              </c:pt>
              <c:pt idx="63">
                <c:v>46.079166666666609</c:v>
              </c:pt>
              <c:pt idx="64">
                <c:v>46.352777777777746</c:v>
              </c:pt>
              <c:pt idx="65">
                <c:v>48.093055555555551</c:v>
              </c:pt>
              <c:pt idx="66">
                <c:v>50.816666666666585</c:v>
              </c:pt>
              <c:pt idx="67">
                <c:v>49.333333333333336</c:v>
              </c:pt>
              <c:pt idx="68">
                <c:v>45.483333333333327</c:v>
              </c:pt>
              <c:pt idx="69">
                <c:v>45.300000000000004</c:v>
              </c:pt>
              <c:pt idx="70">
                <c:v>51.85</c:v>
              </c:pt>
              <c:pt idx="71">
                <c:v>61.083333333333336</c:v>
              </c:pt>
              <c:pt idx="72">
                <c:v>68.899999999999991</c:v>
              </c:pt>
              <c:pt idx="73">
                <c:v>76.099999999999994</c:v>
              </c:pt>
              <c:pt idx="74">
                <c:v>79.783333333333289</c:v>
              </c:pt>
              <c:pt idx="75">
                <c:v>78.400000000000006</c:v>
              </c:pt>
              <c:pt idx="76">
                <c:v>73.800000000000011</c:v>
              </c:pt>
              <c:pt idx="77">
                <c:v>69.983333333333292</c:v>
              </c:pt>
              <c:pt idx="78">
                <c:v>64.083333333333286</c:v>
              </c:pt>
              <c:pt idx="79">
                <c:v>57.733333333333348</c:v>
              </c:pt>
              <c:pt idx="80">
                <c:v>52.5</c:v>
              </c:pt>
              <c:pt idx="81">
                <c:v>50.25</c:v>
              </c:pt>
              <c:pt idx="82">
                <c:v>51.349999999999994</c:v>
              </c:pt>
              <c:pt idx="83">
                <c:v>54.266666666666637</c:v>
              </c:pt>
              <c:pt idx="84">
                <c:v>56.05</c:v>
              </c:pt>
              <c:pt idx="85">
                <c:v>56.666666666666622</c:v>
              </c:pt>
              <c:pt idx="86">
                <c:v>56.016666666666595</c:v>
              </c:pt>
              <c:pt idx="87">
                <c:v>55.383333333333326</c:v>
              </c:pt>
              <c:pt idx="88">
                <c:v>54.61666666666661</c:v>
              </c:pt>
              <c:pt idx="89">
                <c:v>54.86666666666661</c:v>
              </c:pt>
              <c:pt idx="90">
                <c:v>56.566666666666613</c:v>
              </c:pt>
              <c:pt idx="91">
                <c:v>55.5</c:v>
              </c:pt>
              <c:pt idx="92">
                <c:v>52.483333333333327</c:v>
              </c:pt>
              <c:pt idx="93">
                <c:v>53.733333333333348</c:v>
              </c:pt>
              <c:pt idx="94">
                <c:v>57.100000000000009</c:v>
              </c:pt>
              <c:pt idx="95">
                <c:v>62.266666666666637</c:v>
              </c:pt>
              <c:pt idx="96">
                <c:v>63.316666666666585</c:v>
              </c:pt>
              <c:pt idx="97">
                <c:v>62.1</c:v>
              </c:pt>
              <c:pt idx="98">
                <c:v>60.6</c:v>
              </c:pt>
              <c:pt idx="99">
                <c:v>60.933333333333337</c:v>
              </c:pt>
              <c:pt idx="100">
                <c:v>61.9166666666666</c:v>
              </c:pt>
              <c:pt idx="101">
                <c:v>63.533333333333331</c:v>
              </c:pt>
              <c:pt idx="102">
                <c:v>63.216666666666612</c:v>
              </c:pt>
              <c:pt idx="103">
                <c:v>63.733333333333348</c:v>
              </c:pt>
              <c:pt idx="104">
                <c:v>64.566666666666663</c:v>
              </c:pt>
              <c:pt idx="105">
                <c:v>67.133333333333255</c:v>
              </c:pt>
              <c:pt idx="106">
                <c:v>70.666666666666671</c:v>
              </c:pt>
              <c:pt idx="107">
                <c:v>72.849999999999994</c:v>
              </c:pt>
              <c:pt idx="108">
                <c:v>74.05</c:v>
              </c:pt>
              <c:pt idx="109">
                <c:v>74.483333333333292</c:v>
              </c:pt>
              <c:pt idx="110">
                <c:v>74.466666666666697</c:v>
              </c:pt>
              <c:pt idx="111">
                <c:v>72.816666666666663</c:v>
              </c:pt>
              <c:pt idx="112">
                <c:v>71.533333333333289</c:v>
              </c:pt>
              <c:pt idx="113">
                <c:v>69.849999999999994</c:v>
              </c:pt>
              <c:pt idx="114">
                <c:v>68.983333333333292</c:v>
              </c:pt>
              <c:pt idx="115">
                <c:v>67.2</c:v>
              </c:pt>
              <c:pt idx="116">
                <c:v>67.983333333333292</c:v>
              </c:pt>
              <c:pt idx="117">
                <c:v>70.95</c:v>
              </c:pt>
              <c:pt idx="118">
                <c:v>72.883333333333269</c:v>
              </c:pt>
              <c:pt idx="119">
                <c:v>74.11666666666666</c:v>
              </c:pt>
              <c:pt idx="120">
                <c:v>72.850000000000009</c:v>
              </c:pt>
              <c:pt idx="121">
                <c:v>71.95</c:v>
              </c:pt>
              <c:pt idx="122">
                <c:v>70.683333333333266</c:v>
              </c:pt>
              <c:pt idx="123">
                <c:v>68.983333333333292</c:v>
              </c:pt>
              <c:pt idx="124">
                <c:v>68.550000000000011</c:v>
              </c:pt>
              <c:pt idx="125">
                <c:v>66.95</c:v>
              </c:pt>
              <c:pt idx="126">
                <c:v>63.983333333333341</c:v>
              </c:pt>
              <c:pt idx="127">
                <c:v>58.033333333333331</c:v>
              </c:pt>
              <c:pt idx="128">
                <c:v>50.883333333333326</c:v>
              </c:pt>
              <c:pt idx="129">
                <c:v>46.349999999999994</c:v>
              </c:pt>
              <c:pt idx="130">
                <c:v>43.116666666666617</c:v>
              </c:pt>
              <c:pt idx="131">
                <c:v>39.833333333333336</c:v>
              </c:pt>
              <c:pt idx="132">
                <c:v>32.65</c:v>
              </c:pt>
              <c:pt idx="133">
                <c:v>24.883333333333312</c:v>
              </c:pt>
              <c:pt idx="134">
                <c:v>22.150000000000013</c:v>
              </c:pt>
              <c:pt idx="135">
                <c:v>22.25</c:v>
              </c:pt>
              <c:pt idx="136">
                <c:v>21.766666666666666</c:v>
              </c:pt>
              <c:pt idx="137">
                <c:v>16.816666666666677</c:v>
              </c:pt>
              <c:pt idx="138">
                <c:v>13.066666666666675</c:v>
              </c:pt>
              <c:pt idx="139">
                <c:v>12.5</c:v>
              </c:pt>
              <c:pt idx="140">
                <c:v>13.416666666666673</c:v>
              </c:pt>
              <c:pt idx="141">
                <c:v>14.200000000000001</c:v>
              </c:pt>
              <c:pt idx="142">
                <c:v>12.816666666666674</c:v>
              </c:pt>
              <c:pt idx="143">
                <c:v>13.666666666666673</c:v>
              </c:pt>
              <c:pt idx="144">
                <c:v>14.433333333333335</c:v>
              </c:pt>
              <c:pt idx="145">
                <c:v>15.516666666666676</c:v>
              </c:pt>
              <c:pt idx="146">
                <c:v>12.366666666666676</c:v>
              </c:pt>
              <c:pt idx="147">
                <c:v>12.816666666666675</c:v>
              </c:pt>
              <c:pt idx="148">
                <c:v>12.65</c:v>
              </c:pt>
            </c:numLit>
          </c:val>
        </c:ser>
        <c:ser>
          <c:idx val="1"/>
          <c:order val="1"/>
          <c:tx>
            <c:v>iconfianca</c:v>
          </c:tx>
          <c:spPr>
            <a:ln w="25400">
              <a:solidFill>
                <a:schemeClr val="accent2"/>
              </a:solidFill>
              <a:prstDash val="solid"/>
            </a:ln>
          </c:spPr>
          <c:marker>
            <c:symbol val="none"/>
          </c:marker>
          <c:cat>
            <c:strLit>
              <c:ptCount val="15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 </c:v>
              </c:pt>
              <c:pt idx="151">
                <c:v> </c:v>
              </c:pt>
              <c:pt idx="152">
                <c:v> </c:v>
              </c:pt>
              <c:pt idx="153">
                <c:v> </c:v>
              </c:pt>
            </c:strLit>
          </c:cat>
          <c:val>
            <c:numLit>
              <c:formatCode>0.0</c:formatCode>
              <c:ptCount val="154"/>
              <c:pt idx="0">
                <c:v>-36.239583333333329</c:v>
              </c:pt>
              <c:pt idx="1">
                <c:v>-37.539583333333326</c:v>
              </c:pt>
              <c:pt idx="2">
                <c:v>-39.53125</c:v>
              </c:pt>
              <c:pt idx="3">
                <c:v>-40.222916666666656</c:v>
              </c:pt>
              <c:pt idx="4">
                <c:v>-39.418750000000003</c:v>
              </c:pt>
              <c:pt idx="5">
                <c:v>-37.381249999999994</c:v>
              </c:pt>
              <c:pt idx="6">
                <c:v>-35.293750000000024</c:v>
              </c:pt>
              <c:pt idx="7">
                <c:v>-33.797916666666644</c:v>
              </c:pt>
              <c:pt idx="8">
                <c:v>-32.797916666666644</c:v>
              </c:pt>
              <c:pt idx="9">
                <c:v>-30.327083333333317</c:v>
              </c:pt>
              <c:pt idx="10">
                <c:v>-29.356249999999989</c:v>
              </c:pt>
              <c:pt idx="11">
                <c:v>-28.485416666666648</c:v>
              </c:pt>
              <c:pt idx="12">
                <c:v>-29.99374999999997</c:v>
              </c:pt>
              <c:pt idx="13">
                <c:v>-30.02291666666666</c:v>
              </c:pt>
              <c:pt idx="14">
                <c:v>-30.268749999999969</c:v>
              </c:pt>
              <c:pt idx="15">
                <c:v>-30.768749999999969</c:v>
              </c:pt>
              <c:pt idx="16">
                <c:v>-30.706249999999979</c:v>
              </c:pt>
              <c:pt idx="17">
                <c:v>-29.31874999999998</c:v>
              </c:pt>
              <c:pt idx="18">
                <c:v>-27.19374999999998</c:v>
              </c:pt>
              <c:pt idx="19">
                <c:v>-25.75624999999998</c:v>
              </c:pt>
              <c:pt idx="20">
                <c:v>-25.877083333333317</c:v>
              </c:pt>
              <c:pt idx="21">
                <c:v>-27.085416666666653</c:v>
              </c:pt>
              <c:pt idx="22">
                <c:v>-28.668749999999971</c:v>
              </c:pt>
              <c:pt idx="23">
                <c:v>-30.164583333333315</c:v>
              </c:pt>
              <c:pt idx="24">
                <c:v>-30.822916666666657</c:v>
              </c:pt>
              <c:pt idx="25">
                <c:v>-30.281249999999982</c:v>
              </c:pt>
              <c:pt idx="26">
                <c:v>-28.24374999999997</c:v>
              </c:pt>
              <c:pt idx="27">
                <c:v>-25.668749999999971</c:v>
              </c:pt>
              <c:pt idx="28">
                <c:v>-24.389583333333306</c:v>
              </c:pt>
              <c:pt idx="29">
                <c:v>-27.602083333333319</c:v>
              </c:pt>
              <c:pt idx="30">
                <c:v>-32.056249999999999</c:v>
              </c:pt>
              <c:pt idx="31">
                <c:v>-35.702083333333327</c:v>
              </c:pt>
              <c:pt idx="32">
                <c:v>-35.910416666666613</c:v>
              </c:pt>
              <c:pt idx="33">
                <c:v>-35.272916666666646</c:v>
              </c:pt>
              <c:pt idx="34">
                <c:v>-34.977083333333297</c:v>
              </c:pt>
              <c:pt idx="35">
                <c:v>-34.947916666666615</c:v>
              </c:pt>
              <c:pt idx="36">
                <c:v>-35.168750000000024</c:v>
              </c:pt>
              <c:pt idx="37">
                <c:v>-34.039583333333326</c:v>
              </c:pt>
              <c:pt idx="38">
                <c:v>-31.785416666666656</c:v>
              </c:pt>
              <c:pt idx="39">
                <c:v>-30.131249999999987</c:v>
              </c:pt>
              <c:pt idx="40">
                <c:v>-29.806249999999981</c:v>
              </c:pt>
              <c:pt idx="41">
                <c:v>-30.181249999999981</c:v>
              </c:pt>
              <c:pt idx="42">
                <c:v>-29.764583333333306</c:v>
              </c:pt>
              <c:pt idx="43">
                <c:v>-28.02291666666666</c:v>
              </c:pt>
              <c:pt idx="44">
                <c:v>-25.864583333333311</c:v>
              </c:pt>
              <c:pt idx="45">
                <c:v>-24.643749999999979</c:v>
              </c:pt>
              <c:pt idx="46">
                <c:v>-24.952083333333306</c:v>
              </c:pt>
              <c:pt idx="47">
                <c:v>-25.010416666666668</c:v>
              </c:pt>
              <c:pt idx="48">
                <c:v>-25.331250000000011</c:v>
              </c:pt>
              <c:pt idx="49">
                <c:v>-25.393750000000001</c:v>
              </c:pt>
              <c:pt idx="50">
                <c:v>-27.19374999999998</c:v>
              </c:pt>
              <c:pt idx="51">
                <c:v>-27.40625</c:v>
              </c:pt>
              <c:pt idx="52">
                <c:v>-27.014583333333317</c:v>
              </c:pt>
              <c:pt idx="53">
                <c:v>-26.847916666666674</c:v>
              </c:pt>
              <c:pt idx="54">
                <c:v>-27.189583333333307</c:v>
              </c:pt>
              <c:pt idx="55">
                <c:v>-28.572916666666668</c:v>
              </c:pt>
              <c:pt idx="56">
                <c:v>-29.514583333333317</c:v>
              </c:pt>
              <c:pt idx="57">
                <c:v>-30.772916666666664</c:v>
              </c:pt>
              <c:pt idx="58">
                <c:v>-31.893749999999979</c:v>
              </c:pt>
              <c:pt idx="59">
                <c:v>-33.239583333333329</c:v>
              </c:pt>
              <c:pt idx="60">
                <c:v>-35.439583333333324</c:v>
              </c:pt>
              <c:pt idx="61">
                <c:v>-36.522916666666646</c:v>
              </c:pt>
              <c:pt idx="62">
                <c:v>-36.918750000000003</c:v>
              </c:pt>
              <c:pt idx="63">
                <c:v>-35.777083333333309</c:v>
              </c:pt>
              <c:pt idx="64">
                <c:v>-35.298611111111128</c:v>
              </c:pt>
              <c:pt idx="65">
                <c:v>-37.486805555555534</c:v>
              </c:pt>
              <c:pt idx="66">
                <c:v>-40.291666666666622</c:v>
              </c:pt>
              <c:pt idx="67">
                <c:v>-40.49166666666661</c:v>
              </c:pt>
              <c:pt idx="68">
                <c:v>-36.5</c:v>
              </c:pt>
              <c:pt idx="69">
                <c:v>-35.287500000000001</c:v>
              </c:pt>
              <c:pt idx="70">
                <c:v>-37.52916666666664</c:v>
              </c:pt>
              <c:pt idx="71">
                <c:v>-42.662500000000023</c:v>
              </c:pt>
              <c:pt idx="72">
                <c:v>-46.062500000000021</c:v>
              </c:pt>
              <c:pt idx="73">
                <c:v>-49.995833333333337</c:v>
              </c:pt>
              <c:pt idx="74">
                <c:v>-51.020833333333336</c:v>
              </c:pt>
              <c:pt idx="75">
                <c:v>-49.458333333333336</c:v>
              </c:pt>
              <c:pt idx="76">
                <c:v>-46.212500000000013</c:v>
              </c:pt>
              <c:pt idx="77">
                <c:v>-43.454166666666609</c:v>
              </c:pt>
              <c:pt idx="78">
                <c:v>-39.333333333333336</c:v>
              </c:pt>
              <c:pt idx="79">
                <c:v>-34.333333333333329</c:v>
              </c:pt>
              <c:pt idx="80">
                <c:v>-29.487499999999983</c:v>
              </c:pt>
              <c:pt idx="81">
                <c:v>-27</c:v>
              </c:pt>
              <c:pt idx="82">
                <c:v>-27.350000000000005</c:v>
              </c:pt>
              <c:pt idx="83">
                <c:v>-30.037500000000005</c:v>
              </c:pt>
              <c:pt idx="84">
                <c:v>-32.266666666666637</c:v>
              </c:pt>
              <c:pt idx="85">
                <c:v>-34.379166666666627</c:v>
              </c:pt>
              <c:pt idx="86">
                <c:v>-37.025000000000013</c:v>
              </c:pt>
              <c:pt idx="87">
                <c:v>-36.670833333333327</c:v>
              </c:pt>
              <c:pt idx="88">
                <c:v>-38.325000000000003</c:v>
              </c:pt>
              <c:pt idx="89">
                <c:v>-40.083333333333336</c:v>
              </c:pt>
              <c:pt idx="90">
                <c:v>-41.958333333333336</c:v>
              </c:pt>
              <c:pt idx="91">
                <c:v>-40.3541666666666</c:v>
              </c:pt>
              <c:pt idx="92">
                <c:v>-37.425000000000011</c:v>
              </c:pt>
              <c:pt idx="93">
                <c:v>-40.012500000000003</c:v>
              </c:pt>
              <c:pt idx="94">
                <c:v>-44.875</c:v>
              </c:pt>
              <c:pt idx="95">
                <c:v>-50.158333333333331</c:v>
              </c:pt>
              <c:pt idx="96">
                <c:v>-50.641666666666609</c:v>
              </c:pt>
              <c:pt idx="97">
                <c:v>-49.066666666666613</c:v>
              </c:pt>
              <c:pt idx="98">
                <c:v>-48.404166666666612</c:v>
              </c:pt>
              <c:pt idx="99">
                <c:v>-49.470833333333324</c:v>
              </c:pt>
              <c:pt idx="100">
                <c:v>-50.275000000000013</c:v>
              </c:pt>
              <c:pt idx="101">
                <c:v>-50.666666666666615</c:v>
              </c:pt>
              <c:pt idx="102">
                <c:v>-49.120833333333337</c:v>
              </c:pt>
              <c:pt idx="103">
                <c:v>-49.129166666666634</c:v>
              </c:pt>
              <c:pt idx="104">
                <c:v>-50.8125</c:v>
              </c:pt>
              <c:pt idx="105">
                <c:v>-52.954166666666609</c:v>
              </c:pt>
              <c:pt idx="106">
                <c:v>-55.954166666666609</c:v>
              </c:pt>
              <c:pt idx="107">
                <c:v>-56.795833333333348</c:v>
              </c:pt>
              <c:pt idx="108">
                <c:v>-57.05416666666661</c:v>
              </c:pt>
              <c:pt idx="109">
                <c:v>-55.787500000000001</c:v>
              </c:pt>
              <c:pt idx="110">
                <c:v>-54.491666666666617</c:v>
              </c:pt>
              <c:pt idx="111">
                <c:v>-53.329166666666637</c:v>
              </c:pt>
              <c:pt idx="112">
                <c:v>-52.604166666666622</c:v>
              </c:pt>
              <c:pt idx="113">
                <c:v>-51.537500000000001</c:v>
              </c:pt>
              <c:pt idx="114">
                <c:v>-50.375</c:v>
              </c:pt>
              <c:pt idx="115">
                <c:v>-49.225000000000023</c:v>
              </c:pt>
              <c:pt idx="116">
                <c:v>-51.445833333333326</c:v>
              </c:pt>
              <c:pt idx="117">
                <c:v>-55.27916666666664</c:v>
              </c:pt>
              <c:pt idx="118">
                <c:v>-58.966666666666612</c:v>
              </c:pt>
              <c:pt idx="119">
                <c:v>-59.766666666666637</c:v>
              </c:pt>
              <c:pt idx="120">
                <c:v>-58.662500000000023</c:v>
              </c:pt>
              <c:pt idx="121">
                <c:v>-56.329166666666637</c:v>
              </c:pt>
              <c:pt idx="122">
                <c:v>-55.34166666666659</c:v>
              </c:pt>
              <c:pt idx="123">
                <c:v>-54.179166666666625</c:v>
              </c:pt>
              <c:pt idx="124">
                <c:v>-54.99583333333333</c:v>
              </c:pt>
              <c:pt idx="125">
                <c:v>-53.875</c:v>
              </c:pt>
              <c:pt idx="126">
                <c:v>-52.733333333333348</c:v>
              </c:pt>
              <c:pt idx="127">
                <c:v>-49.012500000000003</c:v>
              </c:pt>
              <c:pt idx="128">
                <c:v>-45.27916666666664</c:v>
              </c:pt>
              <c:pt idx="129">
                <c:v>-42.833333333333336</c:v>
              </c:pt>
              <c:pt idx="130">
                <c:v>-41.825000000000003</c:v>
              </c:pt>
              <c:pt idx="131">
                <c:v>-40.4375</c:v>
              </c:pt>
              <c:pt idx="132">
                <c:v>-36.6875</c:v>
              </c:pt>
              <c:pt idx="133">
                <c:v>-32.566666666666627</c:v>
              </c:pt>
              <c:pt idx="134">
                <c:v>-30.733333333333309</c:v>
              </c:pt>
              <c:pt idx="135">
                <c:v>-30.258333333333312</c:v>
              </c:pt>
              <c:pt idx="136">
                <c:v>-29.387500000000003</c:v>
              </c:pt>
              <c:pt idx="137">
                <c:v>-27.616666666666681</c:v>
              </c:pt>
              <c:pt idx="138">
                <c:v>-25.324999999999999</c:v>
              </c:pt>
              <c:pt idx="139">
                <c:v>-25.5</c:v>
              </c:pt>
              <c:pt idx="140">
                <c:v>-24.595833333333307</c:v>
              </c:pt>
              <c:pt idx="141">
                <c:v>-23.991666666666664</c:v>
              </c:pt>
              <c:pt idx="142">
                <c:v>-22.270833333333311</c:v>
              </c:pt>
              <c:pt idx="143">
                <c:v>-22.345833333333307</c:v>
              </c:pt>
              <c:pt idx="144">
                <c:v>-21.900000000000002</c:v>
              </c:pt>
              <c:pt idx="145">
                <c:v>-21.212500000000002</c:v>
              </c:pt>
              <c:pt idx="146">
                <c:v>-19.216666666666679</c:v>
              </c:pt>
              <c:pt idx="147">
                <c:v>-19.370833333333319</c:v>
              </c:pt>
              <c:pt idx="148">
                <c:v>-19.654166666666683</c:v>
              </c:pt>
            </c:numLit>
          </c:val>
        </c:ser>
        <c:marker val="1"/>
        <c:axId val="135586176"/>
        <c:axId val="135587712"/>
      </c:lineChart>
      <c:catAx>
        <c:axId val="135586176"/>
        <c:scaling>
          <c:orientation val="minMax"/>
        </c:scaling>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35587712"/>
        <c:crosses val="autoZero"/>
        <c:auto val="1"/>
        <c:lblAlgn val="ctr"/>
        <c:lblOffset val="100"/>
        <c:tickLblSkip val="6"/>
        <c:tickMarkSkip val="1"/>
      </c:catAx>
      <c:valAx>
        <c:axId val="135587712"/>
        <c:scaling>
          <c:orientation val="minMax"/>
          <c:max val="85"/>
          <c:min val="-75"/>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5586176"/>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spPr>
        <a:noFill/>
        <a:ln w="25400">
          <a:noFill/>
        </a:ln>
      </c:spPr>
    </c:title>
    <c:plotArea>
      <c:layout>
        <c:manualLayout>
          <c:layoutTarget val="inner"/>
          <c:xMode val="edge"/>
          <c:yMode val="edge"/>
          <c:x val="6.8862376120380514E-2"/>
          <c:y val="0.1612911694134819"/>
          <c:w val="0.91916302038942677"/>
          <c:h val="0.57527220387774058"/>
        </c:manualLayout>
      </c:layout>
      <c:lineChart>
        <c:grouping val="standard"/>
        <c:ser>
          <c:idx val="0"/>
          <c:order val="0"/>
          <c:tx>
            <c:v>Clima</c:v>
          </c:tx>
          <c:spPr>
            <a:ln w="25400">
              <a:solidFill>
                <a:schemeClr val="accent2"/>
              </a:solidFill>
              <a:prstDash val="solid"/>
            </a:ln>
          </c:spPr>
          <c:marker>
            <c:symbol val="none"/>
          </c:marker>
          <c:dLbls>
            <c:delete val="1"/>
          </c:dLbls>
          <c:cat>
            <c:strLit>
              <c:ptCount val="16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 </c:v>
              </c:pt>
              <c:pt idx="151">
                <c:v> </c:v>
              </c:pt>
              <c:pt idx="152">
                <c:v> </c:v>
              </c:pt>
              <c:pt idx="153">
                <c:v> </c:v>
              </c:pt>
              <c:pt idx="154">
                <c:v> </c:v>
              </c:pt>
              <c:pt idx="155">
                <c:v> </c:v>
              </c:pt>
              <c:pt idx="156">
                <c:v> </c:v>
              </c:pt>
              <c:pt idx="157">
                <c:v> </c:v>
              </c:pt>
              <c:pt idx="158">
                <c:v> </c:v>
              </c:pt>
              <c:pt idx="159">
                <c:v> </c:v>
              </c:pt>
              <c:pt idx="160">
                <c:v> </c:v>
              </c:pt>
              <c:pt idx="161">
                <c:v> </c:v>
              </c:pt>
            </c:strLit>
          </c:cat>
          <c:val>
            <c:numLit>
              <c:formatCode>0.0</c:formatCode>
              <c:ptCount val="154"/>
              <c:pt idx="0">
                <c:v>-0.50858412746800741</c:v>
              </c:pt>
              <c:pt idx="1">
                <c:v>-0.34752346129851897</c:v>
              </c:pt>
              <c:pt idx="2">
                <c:v>-0.49703446484499475</c:v>
              </c:pt>
              <c:pt idx="3">
                <c:v>-0.43421105825040934</c:v>
              </c:pt>
              <c:pt idx="4">
                <c:v>-0.68505747612058698</c:v>
              </c:pt>
              <c:pt idx="5">
                <c:v>-0.59937670124191778</c:v>
              </c:pt>
              <c:pt idx="6">
                <c:v>-0.52168754493938896</c:v>
              </c:pt>
              <c:pt idx="7">
                <c:v>-0.23987002949641295</c:v>
              </c:pt>
              <c:pt idx="8">
                <c:v>-4.0238000519277062E-3</c:v>
              </c:pt>
              <c:pt idx="9">
                <c:v>0.30691965250943776</c:v>
              </c:pt>
              <c:pt idx="10">
                <c:v>0.40864917349408786</c:v>
              </c:pt>
              <c:pt idx="11">
                <c:v>0.42340459272161524</c:v>
              </c:pt>
              <c:pt idx="12">
                <c:v>0.3243183145782994</c:v>
              </c:pt>
              <c:pt idx="13">
                <c:v>0.29379283977368842</c:v>
              </c:pt>
              <c:pt idx="14">
                <c:v>0.32572198356769755</c:v>
              </c:pt>
              <c:pt idx="15">
                <c:v>0.49941673810278053</c:v>
              </c:pt>
              <c:pt idx="16">
                <c:v>0.82218845164225252</c:v>
              </c:pt>
              <c:pt idx="17">
                <c:v>1.0276872996747728</c:v>
              </c:pt>
              <c:pt idx="18">
                <c:v>1.1435820400793117</c:v>
              </c:pt>
              <c:pt idx="19">
                <c:v>1.1802862413430504</c:v>
              </c:pt>
              <c:pt idx="20">
                <c:v>1.2179970305284118</c:v>
              </c:pt>
              <c:pt idx="21">
                <c:v>1.1394641630766467</c:v>
              </c:pt>
              <c:pt idx="22">
                <c:v>0.88998045018338334</c:v>
              </c:pt>
              <c:pt idx="23">
                <c:v>0.64895513219341627</c:v>
              </c:pt>
              <c:pt idx="24">
                <c:v>0.57424815982443433</c:v>
              </c:pt>
              <c:pt idx="25">
                <c:v>0.66122733775519704</c:v>
              </c:pt>
              <c:pt idx="26">
                <c:v>0.8329355782906146</c:v>
              </c:pt>
              <c:pt idx="27">
                <c:v>0.86173577635129683</c:v>
              </c:pt>
              <c:pt idx="28">
                <c:v>0.83366892837928264</c:v>
              </c:pt>
              <c:pt idx="29">
                <c:v>0.6491842460552063</c:v>
              </c:pt>
              <c:pt idx="30">
                <c:v>0.32677929968506342</c:v>
              </c:pt>
              <c:pt idx="31">
                <c:v>0.13995023811999252</c:v>
              </c:pt>
              <c:pt idx="32">
                <c:v>6.4731691920585838E-2</c:v>
              </c:pt>
              <c:pt idx="33">
                <c:v>0.22784393389159052</c:v>
              </c:pt>
              <c:pt idx="34">
                <c:v>0.12854321761724771</c:v>
              </c:pt>
              <c:pt idx="35">
                <c:v>0.24247656990228089</c:v>
              </c:pt>
              <c:pt idx="36">
                <c:v>0.20986348547604744</c:v>
              </c:pt>
              <c:pt idx="37">
                <c:v>0.4723430313930162</c:v>
              </c:pt>
              <c:pt idx="38">
                <c:v>0.36068672745637431</c:v>
              </c:pt>
              <c:pt idx="39">
                <c:v>0.52110534548365872</c:v>
              </c:pt>
              <c:pt idx="40">
                <c:v>0.3985614041637886</c:v>
              </c:pt>
              <c:pt idx="41">
                <c:v>0.7188595498872371</c:v>
              </c:pt>
              <c:pt idx="42">
                <c:v>0.8120584294686406</c:v>
              </c:pt>
              <c:pt idx="43">
                <c:v>0.9677129025364376</c:v>
              </c:pt>
              <c:pt idx="44">
                <c:v>0.95640196156315349</c:v>
              </c:pt>
              <c:pt idx="45">
                <c:v>1.1218062308451269</c:v>
              </c:pt>
              <c:pt idx="46">
                <c:v>1.1325579289139065</c:v>
              </c:pt>
              <c:pt idx="47">
                <c:v>0.94253901518735406</c:v>
              </c:pt>
              <c:pt idx="48">
                <c:v>0.78102995512702533</c:v>
              </c:pt>
              <c:pt idx="49">
                <c:v>0.86308711822528661</c:v>
              </c:pt>
              <c:pt idx="50">
                <c:v>1.143854302851226</c:v>
              </c:pt>
              <c:pt idx="51">
                <c:v>1.296619707172042</c:v>
              </c:pt>
              <c:pt idx="52">
                <c:v>1.4492965520967458</c:v>
              </c:pt>
              <c:pt idx="53">
                <c:v>1.5082865322586543</c:v>
              </c:pt>
              <c:pt idx="54">
                <c:v>1.3838535001221939</c:v>
              </c:pt>
              <c:pt idx="55">
                <c:v>1.3851143666810961</c:v>
              </c:pt>
              <c:pt idx="56">
                <c:v>1.4016723930750128</c:v>
              </c:pt>
              <c:pt idx="57">
                <c:v>1.4961428540753441</c:v>
              </c:pt>
              <c:pt idx="58">
                <c:v>1.446005721421582</c:v>
              </c:pt>
              <c:pt idx="59">
                <c:v>1.3161015651293426</c:v>
              </c:pt>
              <c:pt idx="60">
                <c:v>1.2534054065875551</c:v>
              </c:pt>
              <c:pt idx="61">
                <c:v>1.2401630735194018</c:v>
              </c:pt>
              <c:pt idx="62">
                <c:v>1.4343005285206765</c:v>
              </c:pt>
              <c:pt idx="63">
                <c:v>1.4804964073257998</c:v>
              </c:pt>
              <c:pt idx="64">
                <c:v>1.4398976314124381</c:v>
              </c:pt>
              <c:pt idx="65">
                <c:v>1.0355682577924166</c:v>
              </c:pt>
              <c:pt idx="66">
                <c:v>0.71840843667118948</c:v>
              </c:pt>
              <c:pt idx="67">
                <c:v>0.54367143560230158</c:v>
              </c:pt>
              <c:pt idx="68">
                <c:v>0.46332630531355662</c:v>
              </c:pt>
              <c:pt idx="69">
                <c:v>0.1524589117285523</c:v>
              </c:pt>
              <c:pt idx="70">
                <c:v>-0.56325277274486252</c:v>
              </c:pt>
              <c:pt idx="71">
                <c:v>-1.2831545146641119</c:v>
              </c:pt>
              <c:pt idx="72">
                <c:v>-1.7935340407591778</c:v>
              </c:pt>
              <c:pt idx="73">
                <c:v>-2.1741502009320794</c:v>
              </c:pt>
              <c:pt idx="74">
                <c:v>-2.2652392238997736</c:v>
              </c:pt>
              <c:pt idx="75">
                <c:v>-2.2877440307455998</c:v>
              </c:pt>
              <c:pt idx="76">
                <c:v>-1.8879481646241199</c:v>
              </c:pt>
              <c:pt idx="77">
                <c:v>-1.5274793999695648</c:v>
              </c:pt>
              <c:pt idx="78">
                <c:v>-1.1065104403234871</c:v>
              </c:pt>
              <c:pt idx="79">
                <c:v>-0.67575803845464488</c:v>
              </c:pt>
              <c:pt idx="80">
                <c:v>-0.31055545637015336</c:v>
              </c:pt>
              <c:pt idx="81">
                <c:v>2.8931714570509477E-2</c:v>
              </c:pt>
              <c:pt idx="82">
                <c:v>-3.412151112306E-2</c:v>
              </c:pt>
              <c:pt idx="83">
                <c:v>-0.1524114043004009</c:v>
              </c:pt>
              <c:pt idx="84">
                <c:v>-0.30091264499399001</c:v>
              </c:pt>
              <c:pt idx="85">
                <c:v>-0.36610671583364213</c:v>
              </c:pt>
              <c:pt idx="86">
                <c:v>-0.24493551443130107</c:v>
              </c:pt>
              <c:pt idx="87">
                <c:v>-5.7947432284319311E-2</c:v>
              </c:pt>
              <c:pt idx="88">
                <c:v>0.14117556942981235</c:v>
              </c:pt>
              <c:pt idx="89">
                <c:v>0.21268302353105104</c:v>
              </c:pt>
              <c:pt idx="90">
                <c:v>0.13948976440224845</c:v>
              </c:pt>
              <c:pt idx="91">
                <c:v>0.11797336211252467</c:v>
              </c:pt>
              <c:pt idx="92">
                <c:v>0.12035850772392255</c:v>
              </c:pt>
              <c:pt idx="93">
                <c:v>-8.9243374509449844E-2</c:v>
              </c:pt>
              <c:pt idx="94">
                <c:v>-0.36659634286295723</c:v>
              </c:pt>
              <c:pt idx="95">
                <c:v>-0.85897369469216012</c:v>
              </c:pt>
              <c:pt idx="96">
                <c:v>-1.0389437746934453</c:v>
              </c:pt>
              <c:pt idx="97">
                <c:v>-1.2017441329512368</c:v>
              </c:pt>
              <c:pt idx="98">
                <c:v>-1.2594383579812198</c:v>
              </c:pt>
              <c:pt idx="99">
                <c:v>-1.4818739149270788</c:v>
              </c:pt>
              <c:pt idx="100">
                <c:v>-1.675819124039418</c:v>
              </c:pt>
              <c:pt idx="101">
                <c:v>-1.8323960189463573</c:v>
              </c:pt>
              <c:pt idx="102">
                <c:v>-1.9798861410464161</c:v>
              </c:pt>
              <c:pt idx="103">
                <c:v>-2.1193010973169413</c:v>
              </c:pt>
              <c:pt idx="104">
                <c:v>-2.3444947309994588</c:v>
              </c:pt>
              <c:pt idx="105">
                <c:v>-2.6046176917471806</c:v>
              </c:pt>
              <c:pt idx="106">
                <c:v>-3.060580818407078</c:v>
              </c:pt>
              <c:pt idx="107">
                <c:v>-3.4987818411704086</c:v>
              </c:pt>
              <c:pt idx="108">
                <c:v>-3.7843567215536651</c:v>
              </c:pt>
              <c:pt idx="109">
                <c:v>-3.927721815997808</c:v>
              </c:pt>
              <c:pt idx="110">
                <c:v>-3.8959350741500947</c:v>
              </c:pt>
              <c:pt idx="111">
                <c:v>-3.7931295661889717</c:v>
              </c:pt>
              <c:pt idx="112">
                <c:v>-3.7530269909172715</c:v>
              </c:pt>
              <c:pt idx="113">
                <c:v>-3.5847993106810998</c:v>
              </c:pt>
              <c:pt idx="114">
                <c:v>-3.5029546780097478</c:v>
              </c:pt>
              <c:pt idx="115">
                <c:v>-3.2185216669637846</c:v>
              </c:pt>
              <c:pt idx="116">
                <c:v>-3.390741795892664</c:v>
              </c:pt>
              <c:pt idx="117">
                <c:v>-3.7307092687459829</c:v>
              </c:pt>
              <c:pt idx="118">
                <c:v>-4.0432579381850564</c:v>
              </c:pt>
              <c:pt idx="119">
                <c:v>-4.1224867718105696</c:v>
              </c:pt>
              <c:pt idx="120">
                <c:v>-4.0353107994383244</c:v>
              </c:pt>
              <c:pt idx="121">
                <c:v>-3.9422633588576379</c:v>
              </c:pt>
              <c:pt idx="122">
                <c:v>-3.6032554803811108</c:v>
              </c:pt>
              <c:pt idx="123">
                <c:v>-3.3053897898955782</c:v>
              </c:pt>
              <c:pt idx="124">
                <c:v>-2.9703134238715236</c:v>
              </c:pt>
              <c:pt idx="125">
                <c:v>-2.7148442035646045</c:v>
              </c:pt>
              <c:pt idx="126">
                <c:v>-2.4195389935002134</c:v>
              </c:pt>
              <c:pt idx="127">
                <c:v>-1.9704855798993901</c:v>
              </c:pt>
              <c:pt idx="128">
                <c:v>-1.646061116751198</c:v>
              </c:pt>
              <c:pt idx="129">
                <c:v>-1.3818842877757462</c:v>
              </c:pt>
              <c:pt idx="130">
                <c:v>-1.238933407987473</c:v>
              </c:pt>
              <c:pt idx="131">
                <c:v>-1.0712428478028206</c:v>
              </c:pt>
              <c:pt idx="132">
                <c:v>-0.79683154638339182</c:v>
              </c:pt>
              <c:pt idx="133">
                <c:v>-0.54943576449773579</c:v>
              </c:pt>
              <c:pt idx="134">
                <c:v>-0.28007278862094137</c:v>
              </c:pt>
              <c:pt idx="135">
                <c:v>-0.1155616695156379</c:v>
              </c:pt>
              <c:pt idx="136">
                <c:v>0.12321135879709288</c:v>
              </c:pt>
              <c:pt idx="137">
                <c:v>0.35909705765924882</c:v>
              </c:pt>
              <c:pt idx="138">
                <c:v>0.5517263985714117</c:v>
              </c:pt>
              <c:pt idx="139">
                <c:v>0.61712240171344013</c:v>
              </c:pt>
              <c:pt idx="140">
                <c:v>0.55134604891406758</c:v>
              </c:pt>
              <c:pt idx="141">
                <c:v>0.57259034619423743</c:v>
              </c:pt>
              <c:pt idx="142">
                <c:v>0.38290974360685143</c:v>
              </c:pt>
              <c:pt idx="143">
                <c:v>0.17310206831063663</c:v>
              </c:pt>
              <c:pt idx="144">
                <c:v>0.26304830259719481</c:v>
              </c:pt>
              <c:pt idx="145">
                <c:v>0.30113089478630162</c:v>
              </c:pt>
              <c:pt idx="146">
                <c:v>0.64214690740985836</c:v>
              </c:pt>
              <c:pt idx="147">
                <c:v>0.79832278417151892</c:v>
              </c:pt>
              <c:pt idx="148">
                <c:v>1.140835252763005</c:v>
              </c:pt>
            </c:numLit>
          </c:val>
        </c:ser>
        <c:dLbls>
          <c:showSerName val="1"/>
        </c:dLbls>
        <c:marker val="1"/>
        <c:axId val="136385664"/>
        <c:axId val="136387584"/>
      </c:lineChart>
      <c:catAx>
        <c:axId val="136385664"/>
        <c:scaling>
          <c:orientation val="minMax"/>
        </c:scaling>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36387584"/>
        <c:crosses val="autoZero"/>
        <c:auto val="1"/>
        <c:lblAlgn val="ctr"/>
        <c:lblOffset val="100"/>
        <c:tickLblSkip val="1"/>
        <c:tickMarkSkip val="1"/>
      </c:catAx>
      <c:valAx>
        <c:axId val="136387584"/>
        <c:scaling>
          <c:orientation val="minMax"/>
          <c:max val="6"/>
          <c:min val="-5"/>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6385664"/>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38"/>
          <c:y val="2.7932997139402602E-2"/>
        </c:manualLayout>
      </c:layout>
      <c:spPr>
        <a:noFill/>
        <a:ln w="25400">
          <a:noFill/>
        </a:ln>
      </c:spPr>
    </c:title>
    <c:plotArea>
      <c:layout>
        <c:manualLayout>
          <c:layoutTarget val="inner"/>
          <c:xMode val="edge"/>
          <c:yMode val="edge"/>
          <c:x val="7.5987841945288834E-2"/>
          <c:y val="0.2471916893206014"/>
          <c:w val="0.91185410334346562"/>
          <c:h val="0.47752939982392767"/>
        </c:manualLayout>
      </c:layout>
      <c:lineChart>
        <c:grouping val="standard"/>
        <c:ser>
          <c:idx val="0"/>
          <c:order val="0"/>
          <c:tx>
            <c:v>dr estrangeiros</c:v>
          </c:tx>
          <c:spPr>
            <a:ln w="25400">
              <a:solidFill>
                <a:schemeClr val="accent2"/>
              </a:solidFill>
              <a:prstDash val="solid"/>
            </a:ln>
          </c:spPr>
          <c:marker>
            <c:symbol val="none"/>
          </c:marker>
          <c:cat>
            <c:strLit>
              <c:ptCount val="15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 </c:v>
              </c:pt>
              <c:pt idx="151">
                <c:v> </c:v>
              </c:pt>
              <c:pt idx="152">
                <c:v> </c:v>
              </c:pt>
              <c:pt idx="153">
                <c:v> </c:v>
              </c:pt>
            </c:strLit>
          </c:cat>
          <c:val>
            <c:numLit>
              <c:formatCode>0.000</c:formatCode>
              <c:ptCount val="154"/>
              <c:pt idx="0">
                <c:v>16.388999999999989</c:v>
              </c:pt>
              <c:pt idx="1">
                <c:v>17.131000000000011</c:v>
              </c:pt>
              <c:pt idx="2">
                <c:v>17.760999999999989</c:v>
              </c:pt>
              <c:pt idx="3">
                <c:v>17.83400000000001</c:v>
              </c:pt>
              <c:pt idx="4">
                <c:v>17.29</c:v>
              </c:pt>
              <c:pt idx="5">
                <c:v>16.898</c:v>
              </c:pt>
              <c:pt idx="6">
                <c:v>16.498999999999985</c:v>
              </c:pt>
              <c:pt idx="7">
                <c:v>16.010000000000005</c:v>
              </c:pt>
              <c:pt idx="8">
                <c:v>16.484999999999989</c:v>
              </c:pt>
              <c:pt idx="9">
                <c:v>17.206</c:v>
              </c:pt>
              <c:pt idx="10">
                <c:v>18.184999999999999</c:v>
              </c:pt>
              <c:pt idx="11">
                <c:v>18.393000000000001</c:v>
              </c:pt>
              <c:pt idx="12">
                <c:v>18.734999999999999</c:v>
              </c:pt>
              <c:pt idx="13">
                <c:v>18.937999999999999</c:v>
              </c:pt>
              <c:pt idx="14">
                <c:v>18.919</c:v>
              </c:pt>
              <c:pt idx="15">
                <c:v>18.533000000000001</c:v>
              </c:pt>
              <c:pt idx="16">
                <c:v>17.83100000000001</c:v>
              </c:pt>
              <c:pt idx="17">
                <c:v>17.315999999999999</c:v>
              </c:pt>
              <c:pt idx="18">
                <c:v>17.15100000000001</c:v>
              </c:pt>
              <c:pt idx="19">
                <c:v>17.212</c:v>
              </c:pt>
              <c:pt idx="20">
                <c:v>17.618000000000009</c:v>
              </c:pt>
              <c:pt idx="21">
                <c:v>18.399999999999999</c:v>
              </c:pt>
              <c:pt idx="22">
                <c:v>19.631000000000011</c:v>
              </c:pt>
              <c:pt idx="23">
                <c:v>20.036000000000001</c:v>
              </c:pt>
              <c:pt idx="24">
                <c:v>20.792000000000002</c:v>
              </c:pt>
              <c:pt idx="25">
                <c:v>21.152999999999999</c:v>
              </c:pt>
              <c:pt idx="26">
                <c:v>21.27999999999999</c:v>
              </c:pt>
              <c:pt idx="27">
                <c:v>21.059000000000001</c:v>
              </c:pt>
              <c:pt idx="28">
                <c:v>20.239999999999988</c:v>
              </c:pt>
              <c:pt idx="29">
                <c:v>19.760000000000002</c:v>
              </c:pt>
              <c:pt idx="30">
                <c:v>19.376000000000001</c:v>
              </c:pt>
              <c:pt idx="31">
                <c:v>19.227</c:v>
              </c:pt>
              <c:pt idx="32">
                <c:v>19.681000000000001</c:v>
              </c:pt>
              <c:pt idx="33">
                <c:v>20.341000000000001</c:v>
              </c:pt>
              <c:pt idx="34">
                <c:v>21.381</c:v>
              </c:pt>
              <c:pt idx="35">
                <c:v>21.57</c:v>
              </c:pt>
              <c:pt idx="36">
                <c:v>22.484999999999989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21.672999999999988</c:v>
              </c:pt>
              <c:pt idx="48">
                <c:v>22.158000000000001</c:v>
              </c:pt>
              <c:pt idx="49">
                <c:v>22.187999999999999</c:v>
              </c:pt>
              <c:pt idx="50">
                <c:v>21.812000000000001</c:v>
              </c:pt>
              <c:pt idx="51">
                <c:v>20.263999999999989</c:v>
              </c:pt>
              <c:pt idx="52">
                <c:v>18.646000000000001</c:v>
              </c:pt>
              <c:pt idx="53">
                <c:v>18.143999999999988</c:v>
              </c:pt>
              <c:pt idx="54">
                <c:v>17.896999999999988</c:v>
              </c:pt>
              <c:pt idx="55">
                <c:v>17.408999999999985</c:v>
              </c:pt>
              <c:pt idx="56">
                <c:v>17.971</c:v>
              </c:pt>
              <c:pt idx="57">
                <c:v>18.82</c:v>
              </c:pt>
              <c:pt idx="58">
                <c:v>19.652999999999999</c:v>
              </c:pt>
              <c:pt idx="59">
                <c:v>19.510999999999999</c:v>
              </c:pt>
              <c:pt idx="60">
                <c:v>20.33700000000001</c:v>
              </c:pt>
              <c:pt idx="61">
                <c:v>20.754000000000001</c:v>
              </c:pt>
              <c:pt idx="62">
                <c:v>20.387</c:v>
              </c:pt>
              <c:pt idx="63">
                <c:v>19.956</c:v>
              </c:pt>
              <c:pt idx="64">
                <c:v>19.513999999999999</c:v>
              </c:pt>
              <c:pt idx="65">
                <c:v>19.492999999999984</c:v>
              </c:pt>
              <c:pt idx="66">
                <c:v>19.030999999999999</c:v>
              </c:pt>
              <c:pt idx="67">
                <c:v>19.100000000000001</c:v>
              </c:pt>
              <c:pt idx="68">
                <c:v>19.617000000000012</c:v>
              </c:pt>
              <c:pt idx="69">
                <c:v>20.90199999999999</c:v>
              </c:pt>
              <c:pt idx="70">
                <c:v>23.125</c:v>
              </c:pt>
              <c:pt idx="71">
                <c:v>24.202999999999989</c:v>
              </c:pt>
              <c:pt idx="72">
                <c:v>27.810000000000009</c:v>
              </c:pt>
              <c:pt idx="73">
                <c:v>30.754000000000001</c:v>
              </c:pt>
              <c:pt idx="74">
                <c:v>32.595000000000013</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39.528000000000013</c:v>
              </c:pt>
              <c:pt idx="85">
                <c:v>40.128000000000021</c:v>
              </c:pt>
              <c:pt idx="86">
                <c:v>41.216000000000001</c:v>
              </c:pt>
              <c:pt idx="87">
                <c:v>40.607000000000006</c:v>
              </c:pt>
              <c:pt idx="88">
                <c:v>38.798000000000023</c:v>
              </c:pt>
              <c:pt idx="89">
                <c:v>37.190000000000012</c:v>
              </c:pt>
              <c:pt idx="90">
                <c:v>35.759</c:v>
              </c:pt>
              <c:pt idx="91">
                <c:v>34.718000000000011</c:v>
              </c:pt>
              <c:pt idx="92">
                <c:v>35</c:v>
              </c:pt>
              <c:pt idx="93">
                <c:v>35.823</c:v>
              </c:pt>
              <c:pt idx="94">
                <c:v>36.855999999999995</c:v>
              </c:pt>
              <c:pt idx="95">
                <c:v>36.496000000000002</c:v>
              </c:pt>
              <c:pt idx="96">
                <c:v>37.913999999999994</c:v>
              </c:pt>
              <c:pt idx="97">
                <c:v>37.963000000000001</c:v>
              </c:pt>
              <c:pt idx="98">
                <c:v>37.704000000000001</c:v>
              </c:pt>
              <c:pt idx="99">
                <c:v>36.465000000000003</c:v>
              </c:pt>
              <c:pt idx="100">
                <c:v>35.322000000000003</c:v>
              </c:pt>
              <c:pt idx="101">
                <c:v>33.806999999999995</c:v>
              </c:pt>
              <c:pt idx="102">
                <c:v>32.816999999999993</c:v>
              </c:pt>
              <c:pt idx="103">
                <c:v>32.464000000000006</c:v>
              </c:pt>
              <c:pt idx="104">
                <c:v>33.67</c:v>
              </c:pt>
              <c:pt idx="105">
                <c:v>35.363</c:v>
              </c:pt>
              <c:pt idx="106">
                <c:v>37.818999999999996</c:v>
              </c:pt>
              <c:pt idx="107">
                <c:v>38.803000000000004</c:v>
              </c:pt>
              <c:pt idx="108">
                <c:v>41.3</c:v>
              </c:pt>
              <c:pt idx="109">
                <c:v>42.3</c:v>
              </c:pt>
              <c:pt idx="110">
                <c:v>42.9</c:v>
              </c:pt>
              <c:pt idx="111">
                <c:v>42.2</c:v>
              </c:pt>
              <c:pt idx="112">
                <c:v>40.800000000000004</c:v>
              </c:pt>
              <c:pt idx="113">
                <c:v>40.800000000000004</c:v>
              </c:pt>
              <c:pt idx="114">
                <c:v>39.200000000000003</c:v>
              </c:pt>
              <c:pt idx="115">
                <c:v>38.700000000000003</c:v>
              </c:pt>
              <c:pt idx="116">
                <c:v>39</c:v>
              </c:pt>
              <c:pt idx="117">
                <c:v>40.5</c:v>
              </c:pt>
              <c:pt idx="118">
                <c:v>41.5</c:v>
              </c:pt>
              <c:pt idx="119">
                <c:v>41.5</c:v>
              </c:pt>
              <c:pt idx="120">
                <c:v>43.327000000000005</c:v>
              </c:pt>
              <c:pt idx="121">
                <c:v>43.733000000000011</c:v>
              </c:pt>
              <c:pt idx="122">
                <c:v>42.698000000000022</c:v>
              </c:pt>
              <c:pt idx="123">
                <c:v>41.281000000000006</c:v>
              </c:pt>
              <c:pt idx="124">
                <c:v>38.316999999999993</c:v>
              </c:pt>
              <c:pt idx="125">
                <c:v>36.679000000000002</c:v>
              </c:pt>
              <c:pt idx="126">
                <c:v>35.202000000000012</c:v>
              </c:pt>
              <c:pt idx="127">
                <c:v>33.832000000000001</c:v>
              </c:pt>
              <c:pt idx="128">
                <c:v>33.736000000000011</c:v>
              </c:pt>
              <c:pt idx="129">
                <c:v>34.391000000000005</c:v>
              </c:pt>
              <c:pt idx="130">
                <c:v>35.14</c:v>
              </c:pt>
              <c:pt idx="131">
                <c:v>34.968000000000011</c:v>
              </c:pt>
              <c:pt idx="132">
                <c:v>36.105000000000011</c:v>
              </c:pt>
              <c:pt idx="133">
                <c:v>36.338000000000001</c:v>
              </c:pt>
              <c:pt idx="134">
                <c:v>35.772000000000013</c:v>
              </c:pt>
              <c:pt idx="135">
                <c:v>33.590000000000003</c:v>
              </c:pt>
              <c:pt idx="136">
                <c:v>31.253</c:v>
              </c:pt>
              <c:pt idx="137">
                <c:v>29.228999999999989</c:v>
              </c:pt>
              <c:pt idx="138">
                <c:v>29.228999999999989</c:v>
              </c:pt>
              <c:pt idx="139">
                <c:v>27.5</c:v>
              </c:pt>
              <c:pt idx="140">
                <c:v>27.024000000000001</c:v>
              </c:pt>
              <c:pt idx="141">
                <c:v>27.509</c:v>
              </c:pt>
              <c:pt idx="142">
                <c:v>28.446999999999989</c:v>
              </c:pt>
              <c:pt idx="143">
                <c:v>27.815000000000001</c:v>
              </c:pt>
              <c:pt idx="144">
                <c:v>29.155999999999999</c:v>
              </c:pt>
              <c:pt idx="145">
                <c:v>29.009</c:v>
              </c:pt>
              <c:pt idx="146">
                <c:v>28.292999999999989</c:v>
              </c:pt>
              <c:pt idx="147">
                <c:v>26.797999999999988</c:v>
              </c:pt>
              <c:pt idx="148">
                <c:v>25.155999999999999</c:v>
              </c:pt>
            </c:numLit>
          </c:val>
        </c:ser>
        <c:marker val="1"/>
        <c:axId val="136419584"/>
        <c:axId val="136437760"/>
      </c:lineChart>
      <c:catAx>
        <c:axId val="136419584"/>
        <c:scaling>
          <c:orientation val="minMax"/>
        </c:scaling>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36437760"/>
        <c:crosses val="autoZero"/>
        <c:auto val="1"/>
        <c:lblAlgn val="ctr"/>
        <c:lblOffset val="100"/>
        <c:tickLblSkip val="1"/>
        <c:tickMarkSkip val="1"/>
      </c:catAx>
      <c:valAx>
        <c:axId val="136437760"/>
        <c:scaling>
          <c:orientation val="minMax"/>
          <c:max val="45"/>
          <c:min val="1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6419584"/>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spPr>
        <a:noFill/>
        <a:ln w="25400">
          <a:noFill/>
        </a:ln>
      </c:spPr>
    </c:title>
    <c:plotArea>
      <c:layout>
        <c:manualLayout>
          <c:layoutTarget val="inner"/>
          <c:xMode val="edge"/>
          <c:yMode val="edge"/>
          <c:x val="7.5289188249059225E-2"/>
          <c:y val="0.1648751164168995"/>
          <c:w val="0.90476453440212989"/>
          <c:h val="0.56989642423729292"/>
        </c:manualLayout>
      </c:layout>
      <c:lineChart>
        <c:grouping val="standard"/>
        <c:ser>
          <c:idx val="0"/>
          <c:order val="0"/>
          <c:tx>
            <c:v>construcao</c:v>
          </c:tx>
          <c:spPr>
            <a:ln w="25400">
              <a:solidFill>
                <a:srgbClr val="808080"/>
              </a:solidFill>
              <a:prstDash val="solid"/>
            </a:ln>
          </c:spPr>
          <c:marker>
            <c:symbol val="none"/>
          </c:marker>
          <c:dLbls>
            <c:dLbl>
              <c:idx val="8"/>
              <c:layout>
                <c:manualLayout>
                  <c:x val="0.16778515637352559"/>
                  <c:y val="-0.12770129540259198"/>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dLbl>
            <c:delete val="1"/>
          </c:dLbls>
          <c:cat>
            <c:strLit>
              <c:ptCount val="15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 </c:v>
              </c:pt>
              <c:pt idx="151">
                <c:v> </c:v>
              </c:pt>
              <c:pt idx="152">
                <c:v> </c:v>
              </c:pt>
              <c:pt idx="153">
                <c:v> </c:v>
              </c:pt>
            </c:strLit>
          </c:cat>
          <c:val>
            <c:numLit>
              <c:formatCode>0.0</c:formatCode>
              <c:ptCount val="154"/>
              <c:pt idx="0">
                <c:v>-40.656553151445841</c:v>
              </c:pt>
              <c:pt idx="1">
                <c:v>-41.214058078945861</c:v>
              </c:pt>
              <c:pt idx="2">
                <c:v>-44.976747058279145</c:v>
              </c:pt>
              <c:pt idx="3">
                <c:v>-45.234277404945836</c:v>
              </c:pt>
              <c:pt idx="4">
                <c:v>-45.259027344612477</c:v>
              </c:pt>
              <c:pt idx="5">
                <c:v>-45.314223864445815</c:v>
              </c:pt>
              <c:pt idx="6">
                <c:v>-44.13597141544583</c:v>
              </c:pt>
              <c:pt idx="7">
                <c:v>-43.534217282945832</c:v>
              </c:pt>
              <c:pt idx="8">
                <c:v>-41.660191469612464</c:v>
              </c:pt>
              <c:pt idx="9">
                <c:v>-41.100439201945839</c:v>
              </c:pt>
              <c:pt idx="10">
                <c:v>-39.582710760779193</c:v>
              </c:pt>
              <c:pt idx="11">
                <c:v>-38.631343390779186</c:v>
              </c:pt>
              <c:pt idx="12">
                <c:v>-37.740158558612485</c:v>
              </c:pt>
              <c:pt idx="13">
                <c:v>-37.590058761445839</c:v>
              </c:pt>
              <c:pt idx="14">
                <c:v>-37.437750799279172</c:v>
              </c:pt>
              <c:pt idx="15">
                <c:v>-37.182582535112495</c:v>
              </c:pt>
              <c:pt idx="16">
                <c:v>-36.923448312112505</c:v>
              </c:pt>
              <c:pt idx="17">
                <c:v>-36.509974817445837</c:v>
              </c:pt>
              <c:pt idx="18">
                <c:v>-36.401597249779172</c:v>
              </c:pt>
              <c:pt idx="19">
                <c:v>-35.819691404279148</c:v>
              </c:pt>
              <c:pt idx="20">
                <c:v>-35.316766580945824</c:v>
              </c:pt>
              <c:pt idx="21">
                <c:v>-35.139144330945875</c:v>
              </c:pt>
              <c:pt idx="22">
                <c:v>-34.440800017112458</c:v>
              </c:pt>
              <c:pt idx="23">
                <c:v>-33.647479143945837</c:v>
              </c:pt>
              <c:pt idx="24">
                <c:v>-32.4607939161125</c:v>
              </c:pt>
              <c:pt idx="25">
                <c:v>-32.314980965112461</c:v>
              </c:pt>
              <c:pt idx="26">
                <c:v>-32.910870379279146</c:v>
              </c:pt>
              <c:pt idx="27">
                <c:v>-31.86268270311249</c:v>
              </c:pt>
              <c:pt idx="28">
                <c:v>-31.885926012279157</c:v>
              </c:pt>
              <c:pt idx="29">
                <c:v>-31.426721602612503</c:v>
              </c:pt>
              <c:pt idx="30">
                <c:v>-31.483465519112503</c:v>
              </c:pt>
              <c:pt idx="31">
                <c:v>-31.563140761945821</c:v>
              </c:pt>
              <c:pt idx="32">
                <c:v>-32.747966472279145</c:v>
              </c:pt>
              <c:pt idx="33">
                <c:v>-34.141855309445837</c:v>
              </c:pt>
              <c:pt idx="34">
                <c:v>-35.374203189612437</c:v>
              </c:pt>
              <c:pt idx="35">
                <c:v>-35.367465822612459</c:v>
              </c:pt>
              <c:pt idx="36">
                <c:v>-36.680588027945838</c:v>
              </c:pt>
              <c:pt idx="37">
                <c:v>-36.477079701445824</c:v>
              </c:pt>
              <c:pt idx="38">
                <c:v>-36.767359097279169</c:v>
              </c:pt>
              <c:pt idx="39">
                <c:v>-36.702799630112509</c:v>
              </c:pt>
              <c:pt idx="40">
                <c:v>-38.040372457445841</c:v>
              </c:pt>
              <c:pt idx="41">
                <c:v>-39.116453449612465</c:v>
              </c:pt>
              <c:pt idx="42">
                <c:v>-39.609563988445863</c:v>
              </c:pt>
              <c:pt idx="43">
                <c:v>-39.310803298279154</c:v>
              </c:pt>
              <c:pt idx="44">
                <c:v>-38.799744560779182</c:v>
              </c:pt>
              <c:pt idx="45">
                <c:v>-38.816165082445835</c:v>
              </c:pt>
              <c:pt idx="46">
                <c:v>-37.842796034945863</c:v>
              </c:pt>
              <c:pt idx="47">
                <c:v>-37.974206218779166</c:v>
              </c:pt>
              <c:pt idx="48">
                <c:v>-36.198430656612494</c:v>
              </c:pt>
              <c:pt idx="49">
                <c:v>-36.266731928112513</c:v>
              </c:pt>
              <c:pt idx="50">
                <c:v>-34.380212716445861</c:v>
              </c:pt>
              <c:pt idx="51">
                <c:v>-34.185445260112495</c:v>
              </c:pt>
              <c:pt idx="52">
                <c:v>-32.362901532112495</c:v>
              </c:pt>
              <c:pt idx="53">
                <c:v>-32.181805020779173</c:v>
              </c:pt>
              <c:pt idx="54">
                <c:v>-32.130212051779182</c:v>
              </c:pt>
              <c:pt idx="55">
                <c:v>-31.026152685445826</c:v>
              </c:pt>
              <c:pt idx="56">
                <c:v>-29.881865899945836</c:v>
              </c:pt>
              <c:pt idx="57">
                <c:v>-29.099220130779162</c:v>
              </c:pt>
              <c:pt idx="58">
                <c:v>-31.528295846612508</c:v>
              </c:pt>
              <c:pt idx="59">
                <c:v>-32.087712877112494</c:v>
              </c:pt>
              <c:pt idx="60">
                <c:v>-31.777965293945837</c:v>
              </c:pt>
              <c:pt idx="61">
                <c:v>-29.718463292445829</c:v>
              </c:pt>
              <c:pt idx="62">
                <c:v>-28.288181471612504</c:v>
              </c:pt>
              <c:pt idx="63">
                <c:v>-27.400660208445824</c:v>
              </c:pt>
              <c:pt idx="64">
                <c:v>-27.182682132279158</c:v>
              </c:pt>
              <c:pt idx="65">
                <c:v>-28.05750097044583</c:v>
              </c:pt>
              <c:pt idx="66">
                <c:v>-29.228654209779165</c:v>
              </c:pt>
              <c:pt idx="67">
                <c:v>-30.744014264445827</c:v>
              </c:pt>
              <c:pt idx="68">
                <c:v>-31.796595993112504</c:v>
              </c:pt>
              <c:pt idx="69">
                <c:v>-32.538833103112495</c:v>
              </c:pt>
              <c:pt idx="70">
                <c:v>-34.013346942112506</c:v>
              </c:pt>
              <c:pt idx="71">
                <c:v>-35.734721564945836</c:v>
              </c:pt>
              <c:pt idx="72">
                <c:v>-37.37112381727917</c:v>
              </c:pt>
              <c:pt idx="73">
                <c:v>-37.717059548445839</c:v>
              </c:pt>
              <c:pt idx="74">
                <c:v>-38.542227613112473</c:v>
              </c:pt>
              <c:pt idx="75">
                <c:v>-39.766608715279169</c:v>
              </c:pt>
              <c:pt idx="76">
                <c:v>-37.799435933102821</c:v>
              </c:pt>
              <c:pt idx="77">
                <c:v>-35.096326584326391</c:v>
              </c:pt>
              <c:pt idx="78">
                <c:v>-33.526948617900011</c:v>
              </c:pt>
              <c:pt idx="79">
                <c:v>-33.424127169466622</c:v>
              </c:pt>
              <c:pt idx="80">
                <c:v>-34.890695185699997</c:v>
              </c:pt>
              <c:pt idx="81">
                <c:v>-34.117771677733288</c:v>
              </c:pt>
              <c:pt idx="82">
                <c:v>-35.280637528666624</c:v>
              </c:pt>
              <c:pt idx="83">
                <c:v>-35.577994070850004</c:v>
              </c:pt>
              <c:pt idx="84">
                <c:v>-37.618665504466641</c:v>
              </c:pt>
              <c:pt idx="85">
                <c:v>-38.722564868683328</c:v>
              </c:pt>
              <c:pt idx="86">
                <c:v>-40.228228920533368</c:v>
              </c:pt>
              <c:pt idx="87">
                <c:v>-40.843319420683308</c:v>
              </c:pt>
              <c:pt idx="88">
                <c:v>-41.930029057849978</c:v>
              </c:pt>
              <c:pt idx="89">
                <c:v>-41.44637235335</c:v>
              </c:pt>
              <c:pt idx="90">
                <c:v>-40.859709182483314</c:v>
              </c:pt>
              <c:pt idx="91">
                <c:v>-41.324485640950002</c:v>
              </c:pt>
              <c:pt idx="92">
                <c:v>-41.668441756200004</c:v>
              </c:pt>
              <c:pt idx="93">
                <c:v>-43.467932641050012</c:v>
              </c:pt>
              <c:pt idx="94">
                <c:v>-44.111547765216606</c:v>
              </c:pt>
              <c:pt idx="95">
                <c:v>-45.777170597016649</c:v>
              </c:pt>
              <c:pt idx="96">
                <c:v>-46.566470047500012</c:v>
              </c:pt>
              <c:pt idx="97">
                <c:v>-48.183720336216652</c:v>
              </c:pt>
              <c:pt idx="98">
                <c:v>-49.705230119333329</c:v>
              </c:pt>
              <c:pt idx="99">
                <c:v>-51.231187207616628</c:v>
              </c:pt>
              <c:pt idx="100">
                <c:v>-52.709241926250002</c:v>
              </c:pt>
              <c:pt idx="101">
                <c:v>-54.455263799666596</c:v>
              </c:pt>
              <c:pt idx="102">
                <c:v>-55.462297404666622</c:v>
              </c:pt>
              <c:pt idx="103">
                <c:v>-57.378654870133325</c:v>
              </c:pt>
              <c:pt idx="104">
                <c:v>-59.421818041983336</c:v>
              </c:pt>
              <c:pt idx="105">
                <c:v>-61.873256953633295</c:v>
              </c:pt>
              <c:pt idx="106">
                <c:v>-64.049864719416675</c:v>
              </c:pt>
              <c:pt idx="107">
                <c:v>-65.333285550633292</c:v>
              </c:pt>
              <c:pt idx="108">
                <c:v>-66.963638661566662</c:v>
              </c:pt>
              <c:pt idx="109">
                <c:v>-67.814746248500001</c:v>
              </c:pt>
              <c:pt idx="110">
                <c:v>-68.918423668016757</c:v>
              </c:pt>
              <c:pt idx="111">
                <c:v>-69.669194914199949</c:v>
              </c:pt>
              <c:pt idx="112">
                <c:v>-70.675677838033224</c:v>
              </c:pt>
              <c:pt idx="113">
                <c:v>-71.205791421766648</c:v>
              </c:pt>
              <c:pt idx="114">
                <c:v>-71.548621956250003</c:v>
              </c:pt>
              <c:pt idx="115">
                <c:v>-70.295351629416672</c:v>
              </c:pt>
              <c:pt idx="116">
                <c:v>-70.503264974066667</c:v>
              </c:pt>
              <c:pt idx="117">
                <c:v>-71.286869064766677</c:v>
              </c:pt>
              <c:pt idx="118">
                <c:v>-72.007205062850005</c:v>
              </c:pt>
              <c:pt idx="119">
                <c:v>-70.848084460366692</c:v>
              </c:pt>
              <c:pt idx="120">
                <c:v>-69.158569949766672</c:v>
              </c:pt>
              <c:pt idx="121">
                <c:v>-67.177355201283319</c:v>
              </c:pt>
              <c:pt idx="122">
                <c:v>-65.917027422083336</c:v>
              </c:pt>
              <c:pt idx="123">
                <c:v>-64.009473413166631</c:v>
              </c:pt>
              <c:pt idx="124">
                <c:v>-63.351945680049994</c:v>
              </c:pt>
              <c:pt idx="125">
                <c:v>-61.901653691499995</c:v>
              </c:pt>
              <c:pt idx="126">
                <c:v>-61.504567977533313</c:v>
              </c:pt>
              <c:pt idx="127">
                <c:v>-58.390520749150021</c:v>
              </c:pt>
              <c:pt idx="128">
                <c:v>-55.662713711866672</c:v>
              </c:pt>
              <c:pt idx="129">
                <c:v>-52.192526099800013</c:v>
              </c:pt>
              <c:pt idx="130">
                <c:v>-50.592863455249983</c:v>
              </c:pt>
              <c:pt idx="131">
                <c:v>-50.169290499383308</c:v>
              </c:pt>
              <c:pt idx="132">
                <c:v>-48.830171207833324</c:v>
              </c:pt>
              <c:pt idx="133">
                <c:v>-47.896478903116652</c:v>
              </c:pt>
              <c:pt idx="134">
                <c:v>-47.167341608200005</c:v>
              </c:pt>
              <c:pt idx="135">
                <c:v>-48.100391508900003</c:v>
              </c:pt>
              <c:pt idx="136">
                <c:v>-48.061165924000022</c:v>
              </c:pt>
              <c:pt idx="137">
                <c:v>-46.336595225250001</c:v>
              </c:pt>
              <c:pt idx="138">
                <c:v>-44.567770235083337</c:v>
              </c:pt>
              <c:pt idx="139">
                <c:v>-44.476497414233293</c:v>
              </c:pt>
              <c:pt idx="140">
                <c:v>-44.870561068699978</c:v>
              </c:pt>
              <c:pt idx="141">
                <c:v>-43.414604947799994</c:v>
              </c:pt>
              <c:pt idx="142">
                <c:v>-42.864327673799984</c:v>
              </c:pt>
              <c:pt idx="143">
                <c:v>-42.916829310916633</c:v>
              </c:pt>
              <c:pt idx="144">
                <c:v>-42.226281530433326</c:v>
              </c:pt>
              <c:pt idx="145">
                <c:v>-41.094548500216639</c:v>
              </c:pt>
              <c:pt idx="146">
                <c:v>-38.892884285666611</c:v>
              </c:pt>
              <c:pt idx="147">
                <c:v>-39.429025177783309</c:v>
              </c:pt>
              <c:pt idx="148">
                <c:v>-38.383817635799979</c:v>
              </c:pt>
            </c:numLit>
          </c:val>
        </c:ser>
        <c:ser>
          <c:idx val="1"/>
          <c:order val="1"/>
          <c:tx>
            <c:v>industria</c:v>
          </c:tx>
          <c:spPr>
            <a:ln w="25400">
              <a:solidFill>
                <a:schemeClr val="tx2"/>
              </a:solidFill>
              <a:prstDash val="solid"/>
            </a:ln>
          </c:spPr>
          <c:marker>
            <c:symbol val="none"/>
          </c:marker>
          <c:dLbls>
            <c:dLbl>
              <c:idx val="3"/>
              <c:layout>
                <c:manualLayout>
                  <c:x val="0.37878664263352635"/>
                  <c:y val="0.22652894194677278"/>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dLbl>
            <c:delete val="1"/>
            <c:txPr>
              <a:bodyPr/>
              <a:lstStyle/>
              <a:p>
                <a:pPr>
                  <a:defRPr baseline="0">
                    <a:solidFill>
                      <a:schemeClr val="tx1">
                        <a:lumMod val="50000"/>
                        <a:lumOff val="50000"/>
                      </a:schemeClr>
                    </a:solidFill>
                  </a:defRPr>
                </a:pPr>
                <a:endParaRPr lang="pt-PT"/>
              </a:p>
            </c:txPr>
          </c:dLbls>
          <c:cat>
            <c:strLit>
              <c:ptCount val="15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 </c:v>
              </c:pt>
              <c:pt idx="151">
                <c:v> </c:v>
              </c:pt>
              <c:pt idx="152">
                <c:v> </c:v>
              </c:pt>
              <c:pt idx="153">
                <c:v> </c:v>
              </c:pt>
            </c:strLit>
          </c:cat>
          <c:val>
            <c:numLit>
              <c:formatCode>0.0</c:formatCode>
              <c:ptCount val="154"/>
              <c:pt idx="0">
                <c:v>-12.894649629746372</c:v>
              </c:pt>
              <c:pt idx="1">
                <c:v>-13.814512214207911</c:v>
              </c:pt>
              <c:pt idx="2">
                <c:v>-15.792235298336104</c:v>
              </c:pt>
              <c:pt idx="3">
                <c:v>-17.464118824669427</c:v>
              </c:pt>
              <c:pt idx="4">
                <c:v>-17.736084076002783</c:v>
              </c:pt>
              <c:pt idx="5">
                <c:v>-15.814560841558327</c:v>
              </c:pt>
              <c:pt idx="6">
                <c:v>-13.192267413002773</c:v>
              </c:pt>
              <c:pt idx="7">
                <c:v>-11.477421962113876</c:v>
              </c:pt>
              <c:pt idx="8">
                <c:v>-10.699043221558327</c:v>
              </c:pt>
              <c:pt idx="9">
                <c:v>-11.03906150644722</c:v>
              </c:pt>
              <c:pt idx="10">
                <c:v>-12.132810410224996</c:v>
              </c:pt>
              <c:pt idx="11">
                <c:v>-11.9087794303361</c:v>
              </c:pt>
              <c:pt idx="12">
                <c:v>-10.50694361478055</c:v>
              </c:pt>
              <c:pt idx="13">
                <c:v>-9.2910611930027631</c:v>
              </c:pt>
              <c:pt idx="14">
                <c:v>-9.314372210891662</c:v>
              </c:pt>
              <c:pt idx="15">
                <c:v>-9.7255511873361016</c:v>
              </c:pt>
              <c:pt idx="16">
                <c:v>-8.8841934460027687</c:v>
              </c:pt>
              <c:pt idx="17">
                <c:v>-7.2890351132249975</c:v>
              </c:pt>
              <c:pt idx="18">
                <c:v>-5.780621534447218</c:v>
              </c:pt>
              <c:pt idx="19">
                <c:v>-4.0353874943361108</c:v>
              </c:pt>
              <c:pt idx="20">
                <c:v>-4.6273889165583268</c:v>
              </c:pt>
              <c:pt idx="21">
                <c:v>-5.5803907841138907</c:v>
              </c:pt>
              <c:pt idx="22">
                <c:v>-6.8136172127805485</c:v>
              </c:pt>
              <c:pt idx="23">
                <c:v>-7.9125774093361052</c:v>
              </c:pt>
              <c:pt idx="24">
                <c:v>-7.7853333644472178</c:v>
              </c:pt>
              <c:pt idx="25">
                <c:v>-9.1506266980027728</c:v>
              </c:pt>
              <c:pt idx="26">
                <c:v>-9.2554440573361152</c:v>
              </c:pt>
              <c:pt idx="27">
                <c:v>-8.4472804065583222</c:v>
              </c:pt>
              <c:pt idx="28">
                <c:v>-8.1328144215583222</c:v>
              </c:pt>
              <c:pt idx="29">
                <c:v>-8.5525800297805574</c:v>
              </c:pt>
              <c:pt idx="30">
                <c:v>-11.020311848780548</c:v>
              </c:pt>
              <c:pt idx="31">
                <c:v>-10.515397379336106</c:v>
              </c:pt>
              <c:pt idx="32">
                <c:v>-9.1032418255583281</c:v>
              </c:pt>
              <c:pt idx="33">
                <c:v>-6.4238454485583274</c:v>
              </c:pt>
              <c:pt idx="34">
                <c:v>-5.5554049295583265</c:v>
              </c:pt>
              <c:pt idx="35">
                <c:v>-5.7405350130027726</c:v>
              </c:pt>
              <c:pt idx="36">
                <c:v>-6.6287026184472149</c:v>
              </c:pt>
              <c:pt idx="37">
                <c:v>-7.0996694242250005</c:v>
              </c:pt>
              <c:pt idx="38">
                <c:v>-7.8117354478916612</c:v>
              </c:pt>
              <c:pt idx="39">
                <c:v>-8.441322500891653</c:v>
              </c:pt>
              <c:pt idx="40">
                <c:v>-8.7481922821138713</c:v>
              </c:pt>
              <c:pt idx="41">
                <c:v>-7.5657258764472113</c:v>
              </c:pt>
              <c:pt idx="42">
                <c:v>-5.6643135855583298</c:v>
              </c:pt>
              <c:pt idx="43">
                <c:v>-4.5526463070027754</c:v>
              </c:pt>
              <c:pt idx="44">
                <c:v>-3.6115828280027742</c:v>
              </c:pt>
              <c:pt idx="45">
                <c:v>-4.2718863020027733</c:v>
              </c:pt>
              <c:pt idx="46">
                <c:v>-3.2107220557805536</c:v>
              </c:pt>
              <c:pt idx="47">
                <c:v>-3.5480049761138837</c:v>
              </c:pt>
              <c:pt idx="48">
                <c:v>-2.3747974281138839</c:v>
              </c:pt>
              <c:pt idx="49">
                <c:v>-1.6500568236694413</c:v>
              </c:pt>
              <c:pt idx="50">
                <c:v>-0.2356850526694414</c:v>
              </c:pt>
              <c:pt idx="51">
                <c:v>0.25550499710833635</c:v>
              </c:pt>
              <c:pt idx="52">
                <c:v>0.22050807855278071</c:v>
              </c:pt>
              <c:pt idx="53">
                <c:v>0.49007499755278106</c:v>
              </c:pt>
              <c:pt idx="54">
                <c:v>-0.22884642422499701</c:v>
              </c:pt>
              <c:pt idx="55">
                <c:v>-0.33380724078055274</c:v>
              </c:pt>
              <c:pt idx="56">
                <c:v>5.7747300997225241E-2</c:v>
              </c:pt>
              <c:pt idx="57">
                <c:v>0.52722552666389255</c:v>
              </c:pt>
              <c:pt idx="58">
                <c:v>1.0642510443305593</c:v>
              </c:pt>
              <c:pt idx="59">
                <c:v>0.83984852610833682</c:v>
              </c:pt>
              <c:pt idx="60">
                <c:v>1.1374114061083371</c:v>
              </c:pt>
              <c:pt idx="61">
                <c:v>0.68136901510833703</c:v>
              </c:pt>
              <c:pt idx="62">
                <c:v>-0.22824343066944097</c:v>
              </c:pt>
              <c:pt idx="63">
                <c:v>-1.4953626586694402</c:v>
              </c:pt>
              <c:pt idx="64">
                <c:v>-4.2584340353361076</c:v>
              </c:pt>
              <c:pt idx="65">
                <c:v>-6.3416172447805508</c:v>
              </c:pt>
              <c:pt idx="66">
                <c:v>-7.1252775688916605</c:v>
              </c:pt>
              <c:pt idx="67">
                <c:v>-5.5817154642249953</c:v>
              </c:pt>
              <c:pt idx="68">
                <c:v>-6.5134103747805483</c:v>
              </c:pt>
              <c:pt idx="69">
                <c:v>-11.679146542225004</c:v>
              </c:pt>
              <c:pt idx="70">
                <c:v>-18.885089283113864</c:v>
              </c:pt>
              <c:pt idx="71">
                <c:v>-25.768364616113882</c:v>
              </c:pt>
              <c:pt idx="72">
                <c:v>-29.672488007113884</c:v>
              </c:pt>
              <c:pt idx="73">
                <c:v>-32.84178532655833</c:v>
              </c:pt>
              <c:pt idx="74">
                <c:v>-31.846989435669439</c:v>
              </c:pt>
              <c:pt idx="75">
                <c:v>-32.464343979113885</c:v>
              </c:pt>
              <c:pt idx="76">
                <c:v>-30.36689847914629</c:v>
              </c:pt>
              <c:pt idx="77">
                <c:v>-29.908223386078689</c:v>
              </c:pt>
              <c:pt idx="78">
                <c:v>-26.579443543688882</c:v>
              </c:pt>
              <c:pt idx="79">
                <c:v>-23.693927459055569</c:v>
              </c:pt>
              <c:pt idx="80">
                <c:v>-19.373024006777779</c:v>
              </c:pt>
              <c:pt idx="81">
                <c:v>-16.700128888066669</c:v>
              </c:pt>
              <c:pt idx="82">
                <c:v>-15.413275638844446</c:v>
              </c:pt>
              <c:pt idx="83">
                <c:v>-16.267846156111109</c:v>
              </c:pt>
              <c:pt idx="84">
                <c:v>-16.009496990888888</c:v>
              </c:pt>
              <c:pt idx="85">
                <c:v>-15.556497624066676</c:v>
              </c:pt>
              <c:pt idx="86">
                <c:v>-14.580673517722225</c:v>
              </c:pt>
              <c:pt idx="87">
                <c:v>-13.608452596922227</c:v>
              </c:pt>
              <c:pt idx="88">
                <c:v>-13.454845737700005</c:v>
              </c:pt>
              <c:pt idx="89">
                <c:v>-13.654990830311112</c:v>
              </c:pt>
              <c:pt idx="90">
                <c:v>-13.094063244811105</c:v>
              </c:pt>
              <c:pt idx="91">
                <c:v>-11.586933488177772</c:v>
              </c:pt>
              <c:pt idx="92">
                <c:v>-9.0197501967333338</c:v>
              </c:pt>
              <c:pt idx="93">
                <c:v>-9.0494449290555554</c:v>
              </c:pt>
              <c:pt idx="94">
                <c:v>-9.2724472892333392</c:v>
              </c:pt>
              <c:pt idx="95">
                <c:v>-11.002602085333336</c:v>
              </c:pt>
              <c:pt idx="96">
                <c:v>-10.557472290822226</c:v>
              </c:pt>
              <c:pt idx="97">
                <c:v>-10.12475152</c:v>
              </c:pt>
              <c:pt idx="98">
                <c:v>-10.811239338444453</c:v>
              </c:pt>
              <c:pt idx="99">
                <c:v>-11.572344107600006</c:v>
              </c:pt>
              <c:pt idx="100">
                <c:v>-13.838709473311113</c:v>
              </c:pt>
              <c:pt idx="101">
                <c:v>-15.055582972688903</c:v>
              </c:pt>
              <c:pt idx="102">
                <c:v>-14.303631194411112</c:v>
              </c:pt>
              <c:pt idx="103">
                <c:v>-14.83386131118889</c:v>
              </c:pt>
              <c:pt idx="104">
                <c:v>-16.113379133088891</c:v>
              </c:pt>
              <c:pt idx="105">
                <c:v>-18.581109179788889</c:v>
              </c:pt>
              <c:pt idx="106">
                <c:v>-19.790630864811099</c:v>
              </c:pt>
              <c:pt idx="107">
                <c:v>-20.614783131900001</c:v>
              </c:pt>
              <c:pt idx="108">
                <c:v>-22.120104191555569</c:v>
              </c:pt>
              <c:pt idx="109">
                <c:v>-22.498861051311113</c:v>
              </c:pt>
              <c:pt idx="110">
                <c:v>-21.485193642566646</c:v>
              </c:pt>
              <c:pt idx="111">
                <c:v>-20.629071470133329</c:v>
              </c:pt>
              <c:pt idx="112">
                <c:v>-20.853185030855567</c:v>
              </c:pt>
              <c:pt idx="113">
                <c:v>-20.537929312733329</c:v>
              </c:pt>
              <c:pt idx="114">
                <c:v>-20.693148923055567</c:v>
              </c:pt>
              <c:pt idx="115">
                <c:v>-18.569553068244456</c:v>
              </c:pt>
              <c:pt idx="116">
                <c:v>-18.473197132611109</c:v>
              </c:pt>
              <c:pt idx="117">
                <c:v>-18.8795061225</c:v>
              </c:pt>
              <c:pt idx="118">
                <c:v>-20.741225307222223</c:v>
              </c:pt>
              <c:pt idx="119">
                <c:v>-20.429843745944442</c:v>
              </c:pt>
              <c:pt idx="120">
                <c:v>-20.072747168466666</c:v>
              </c:pt>
              <c:pt idx="121">
                <c:v>-19.094751966188891</c:v>
              </c:pt>
              <c:pt idx="122">
                <c:v>-18.787166261444444</c:v>
              </c:pt>
              <c:pt idx="123">
                <c:v>-18.251145998355558</c:v>
              </c:pt>
              <c:pt idx="124">
                <c:v>-17.359867481877799</c:v>
              </c:pt>
              <c:pt idx="125">
                <c:v>-17.026049836955533</c:v>
              </c:pt>
              <c:pt idx="126">
                <c:v>-15.866442775466677</c:v>
              </c:pt>
              <c:pt idx="127">
                <c:v>-14.302263257477776</c:v>
              </c:pt>
              <c:pt idx="128">
                <c:v>-12.445483641155555</c:v>
              </c:pt>
              <c:pt idx="129">
                <c:v>-11.561596206600008</c:v>
              </c:pt>
              <c:pt idx="130">
                <c:v>-11.175746535077788</c:v>
              </c:pt>
              <c:pt idx="131">
                <c:v>-10.349275551677778</c:v>
              </c:pt>
              <c:pt idx="132">
                <c:v>-8.8408497201888849</c:v>
              </c:pt>
              <c:pt idx="133">
                <c:v>-8.5182692304666663</c:v>
              </c:pt>
              <c:pt idx="134">
                <c:v>-8.1771397255777725</c:v>
              </c:pt>
              <c:pt idx="135">
                <c:v>-7.9984465381111107</c:v>
              </c:pt>
              <c:pt idx="136">
                <c:v>-7.70275144621111</c:v>
              </c:pt>
              <c:pt idx="137">
                <c:v>-8.416568489877772</c:v>
              </c:pt>
              <c:pt idx="138">
                <c:v>-8.3055123319666766</c:v>
              </c:pt>
              <c:pt idx="139">
                <c:v>-7.6437313030777778</c:v>
              </c:pt>
              <c:pt idx="140">
                <c:v>-6.5483811084555557</c:v>
              </c:pt>
              <c:pt idx="141">
                <c:v>-6.4464730595888904</c:v>
              </c:pt>
              <c:pt idx="142">
                <c:v>-6.3435850595555507</c:v>
              </c:pt>
              <c:pt idx="143">
                <c:v>-6.2585709023666674</c:v>
              </c:pt>
              <c:pt idx="144">
                <c:v>-6.1181767300888872</c:v>
              </c:pt>
              <c:pt idx="145">
                <c:v>-5.9006083485666698</c:v>
              </c:pt>
              <c:pt idx="146">
                <c:v>-5.2136778462999978</c:v>
              </c:pt>
              <c:pt idx="147">
                <c:v>-3.8503645061555556</c:v>
              </c:pt>
              <c:pt idx="148">
                <c:v>-3.3388562743999985</c:v>
              </c:pt>
            </c:numLit>
          </c:val>
        </c:ser>
        <c:ser>
          <c:idx val="2"/>
          <c:order val="2"/>
          <c:tx>
            <c:v>comercio</c:v>
          </c:tx>
          <c:spPr>
            <a:ln w="38100">
              <a:solidFill>
                <a:schemeClr val="accent2"/>
              </a:solidFill>
              <a:prstDash val="solid"/>
            </a:ln>
          </c:spPr>
          <c:marker>
            <c:symbol val="none"/>
          </c:marker>
          <c:dLbls>
            <c:dLbl>
              <c:idx val="21"/>
              <c:layout>
                <c:manualLayout>
                  <c:x val="0.48178920406033576"/>
                  <c:y val="2.6754720176107018E-4"/>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dLbl>
            <c:delete val="1"/>
            <c:txPr>
              <a:bodyPr/>
              <a:lstStyle/>
              <a:p>
                <a:pPr>
                  <a:defRPr baseline="0">
                    <a:solidFill>
                      <a:schemeClr val="accent2"/>
                    </a:solidFill>
                  </a:defRPr>
                </a:pPr>
                <a:endParaRPr lang="pt-PT"/>
              </a:p>
            </c:txPr>
          </c:dLbls>
          <c:cat>
            <c:strLit>
              <c:ptCount val="15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 </c:v>
              </c:pt>
              <c:pt idx="151">
                <c:v> </c:v>
              </c:pt>
              <c:pt idx="152">
                <c:v> </c:v>
              </c:pt>
              <c:pt idx="153">
                <c:v> </c:v>
              </c:pt>
            </c:strLit>
          </c:cat>
          <c:val>
            <c:numLit>
              <c:formatCode>0.0</c:formatCode>
              <c:ptCount val="154"/>
              <c:pt idx="0">
                <c:v>-12.644228503688028</c:v>
              </c:pt>
              <c:pt idx="1">
                <c:v>-11.356895569551288</c:v>
              </c:pt>
              <c:pt idx="2">
                <c:v>-11.929716996747869</c:v>
              </c:pt>
              <c:pt idx="3">
                <c:v>-11.812762540944448</c:v>
              </c:pt>
              <c:pt idx="4">
                <c:v>-13.168152400944443</c:v>
              </c:pt>
              <c:pt idx="5">
                <c:v>-12.862671049722227</c:v>
              </c:pt>
              <c:pt idx="6">
                <c:v>-12.617527738833333</c:v>
              </c:pt>
              <c:pt idx="7">
                <c:v>-9.8504420599444575</c:v>
              </c:pt>
              <c:pt idx="8">
                <c:v>-7.5704906975000013</c:v>
              </c:pt>
              <c:pt idx="9">
                <c:v>-5.5292983256111148</c:v>
              </c:pt>
              <c:pt idx="10">
                <c:v>-4.7532461715000034</c:v>
              </c:pt>
              <c:pt idx="11">
                <c:v>-4.309980684388889</c:v>
              </c:pt>
              <c:pt idx="12">
                <c:v>-4.0617565865000005</c:v>
              </c:pt>
              <c:pt idx="13">
                <c:v>-5.4672939922777806</c:v>
              </c:pt>
              <c:pt idx="14">
                <c:v>-7.3969139541666662</c:v>
              </c:pt>
              <c:pt idx="15">
                <c:v>-7.9581981479444437</c:v>
              </c:pt>
              <c:pt idx="16">
                <c:v>-4.9361318641666694</c:v>
              </c:pt>
              <c:pt idx="17">
                <c:v>-2.4594452407222205</c:v>
              </c:pt>
              <c:pt idx="18">
                <c:v>-0.49358244105555577</c:v>
              </c:pt>
              <c:pt idx="19">
                <c:v>-1.5493435453888891</c:v>
              </c:pt>
              <c:pt idx="20">
                <c:v>-1.4254134049444438</c:v>
              </c:pt>
              <c:pt idx="21">
                <c:v>-2.7588321770555555</c:v>
              </c:pt>
              <c:pt idx="22">
                <c:v>-3.568400858722224</c:v>
              </c:pt>
              <c:pt idx="23">
                <c:v>-4.1652912150555546</c:v>
              </c:pt>
              <c:pt idx="24">
                <c:v>-4.5469783764999967</c:v>
              </c:pt>
              <c:pt idx="25">
                <c:v>-5.0007051281666683</c:v>
              </c:pt>
              <c:pt idx="26">
                <c:v>-4.5923616606111111</c:v>
              </c:pt>
              <c:pt idx="27">
                <c:v>-5.2531155791666642</c:v>
              </c:pt>
              <c:pt idx="28">
                <c:v>-5.0214657529444438</c:v>
              </c:pt>
              <c:pt idx="29">
                <c:v>-6.6556841109444447</c:v>
              </c:pt>
              <c:pt idx="30">
                <c:v>-7.9177932588333366</c:v>
              </c:pt>
              <c:pt idx="31">
                <c:v>-9.989931754833334</c:v>
              </c:pt>
              <c:pt idx="32">
                <c:v>-10.727993701833325</c:v>
              </c:pt>
              <c:pt idx="33">
                <c:v>-11.26179589761111</c:v>
              </c:pt>
              <c:pt idx="34">
                <c:v>-11.064035954944451</c:v>
              </c:pt>
              <c:pt idx="35">
                <c:v>-8.7110361677222237</c:v>
              </c:pt>
              <c:pt idx="36">
                <c:v>-6.6059876827222226</c:v>
              </c:pt>
              <c:pt idx="37">
                <c:v>-5.0614514417222223</c:v>
              </c:pt>
              <c:pt idx="38">
                <c:v>-7.5882150550555565</c:v>
              </c:pt>
              <c:pt idx="39">
                <c:v>-7.3407096628333361</c:v>
              </c:pt>
              <c:pt idx="40">
                <c:v>-9.11824249183333</c:v>
              </c:pt>
              <c:pt idx="41">
                <c:v>-7.2254777655</c:v>
              </c:pt>
              <c:pt idx="42">
                <c:v>-7.5364140112777775</c:v>
              </c:pt>
              <c:pt idx="43">
                <c:v>-6.7530591740555552</c:v>
              </c:pt>
              <c:pt idx="44">
                <c:v>-6.3092627009444495</c:v>
              </c:pt>
              <c:pt idx="45">
                <c:v>-4.2431445951666689</c:v>
              </c:pt>
              <c:pt idx="46">
                <c:v>-2.7873310285000028</c:v>
              </c:pt>
              <c:pt idx="47">
                <c:v>-2.9553545078333352</c:v>
              </c:pt>
              <c:pt idx="48">
                <c:v>-4.2712355535000004</c:v>
              </c:pt>
              <c:pt idx="49">
                <c:v>-3.6190950824999999</c:v>
              </c:pt>
              <c:pt idx="50">
                <c:v>-3.6170754234999984</c:v>
              </c:pt>
              <c:pt idx="51">
                <c:v>-3.3612794504999997</c:v>
              </c:pt>
              <c:pt idx="52">
                <c:v>-3.3401121923888875</c:v>
              </c:pt>
              <c:pt idx="53">
                <c:v>-2.5433909897222238</c:v>
              </c:pt>
              <c:pt idx="54">
                <c:v>-2.9501845341666666</c:v>
              </c:pt>
              <c:pt idx="55">
                <c:v>-3.4747224222777775</c:v>
              </c:pt>
              <c:pt idx="56">
                <c:v>-4.2194487567222234</c:v>
              </c:pt>
              <c:pt idx="57">
                <c:v>-3.9104706172777779</c:v>
              </c:pt>
              <c:pt idx="58">
                <c:v>-3.4049019802777782</c:v>
              </c:pt>
              <c:pt idx="59">
                <c:v>-2.4862696371666657</c:v>
              </c:pt>
              <c:pt idx="60">
                <c:v>-2.0519945040555556</c:v>
              </c:pt>
              <c:pt idx="61">
                <c:v>-2.014676272388888</c:v>
              </c:pt>
              <c:pt idx="62">
                <c:v>-1.6102747722777779</c:v>
              </c:pt>
              <c:pt idx="63">
                <c:v>-2.7745317997222241</c:v>
              </c:pt>
              <c:pt idx="64">
                <c:v>-4.1110787218333362</c:v>
              </c:pt>
              <c:pt idx="65">
                <c:v>-7.6068111717222235</c:v>
              </c:pt>
              <c:pt idx="66">
                <c:v>-9.7862041135000002</c:v>
              </c:pt>
              <c:pt idx="67">
                <c:v>-11.19642060305555</c:v>
              </c:pt>
              <c:pt idx="68">
                <c:v>-11.521319828499999</c:v>
              </c:pt>
              <c:pt idx="69">
                <c:v>-12.598071659388888</c:v>
              </c:pt>
              <c:pt idx="70">
                <c:v>-14.759117230166673</c:v>
              </c:pt>
              <c:pt idx="71">
                <c:v>-17.344652877722204</c:v>
              </c:pt>
              <c:pt idx="72">
                <c:v>-17.995596015944432</c:v>
              </c:pt>
              <c:pt idx="73">
                <c:v>-19.832515527277778</c:v>
              </c:pt>
              <c:pt idx="74">
                <c:v>-20.340502041944433</c:v>
              </c:pt>
              <c:pt idx="75">
                <c:v>-21.325766428722222</c:v>
              </c:pt>
              <c:pt idx="76">
                <c:v>-19.91711796586296</c:v>
              </c:pt>
              <c:pt idx="77">
                <c:v>-17.627054678925923</c:v>
              </c:pt>
              <c:pt idx="78">
                <c:v>-14.845702667077779</c:v>
              </c:pt>
              <c:pt idx="79">
                <c:v>-12.419841391366672</c:v>
              </c:pt>
              <c:pt idx="80">
                <c:v>-9.915875698033334</c:v>
              </c:pt>
              <c:pt idx="81">
                <c:v>-7.6753459380111115</c:v>
              </c:pt>
              <c:pt idx="82">
                <c:v>-6.427563252133333</c:v>
              </c:pt>
              <c:pt idx="83">
                <c:v>-5.8249600762777707</c:v>
              </c:pt>
              <c:pt idx="84">
                <c:v>-5.8367619008111138</c:v>
              </c:pt>
              <c:pt idx="85">
                <c:v>-4.4592684735888932</c:v>
              </c:pt>
              <c:pt idx="86">
                <c:v>-3.8572314010888875</c:v>
              </c:pt>
              <c:pt idx="87">
                <c:v>-2.5429779343222227</c:v>
              </c:pt>
              <c:pt idx="88">
                <c:v>-2.4831380261111127</c:v>
              </c:pt>
              <c:pt idx="89">
                <c:v>-2.5240000218</c:v>
              </c:pt>
              <c:pt idx="90">
                <c:v>-3.5323512600222222</c:v>
              </c:pt>
              <c:pt idx="91">
                <c:v>-4.2142870705666668</c:v>
              </c:pt>
              <c:pt idx="92">
                <c:v>-5.6202365064555488</c:v>
              </c:pt>
              <c:pt idx="93">
                <c:v>-6.7496469848555591</c:v>
              </c:pt>
              <c:pt idx="94">
                <c:v>-7.4756525677333334</c:v>
              </c:pt>
              <c:pt idx="95">
                <c:v>-7.8371265303333315</c:v>
              </c:pt>
              <c:pt idx="96">
                <c:v>-7.1252746079555518</c:v>
              </c:pt>
              <c:pt idx="97">
                <c:v>-7.3989094380666671</c:v>
              </c:pt>
              <c:pt idx="98">
                <c:v>-8.5957334035000006</c:v>
              </c:pt>
              <c:pt idx="99">
                <c:v>-11.923109842155553</c:v>
              </c:pt>
              <c:pt idx="100">
                <c:v>-14.896219010266675</c:v>
              </c:pt>
              <c:pt idx="101">
                <c:v>-16.518304442622224</c:v>
              </c:pt>
              <c:pt idx="102">
                <c:v>-18.148140915588886</c:v>
              </c:pt>
              <c:pt idx="103">
                <c:v>-18.567621042255556</c:v>
              </c:pt>
              <c:pt idx="104">
                <c:v>-19.346146814377761</c:v>
              </c:pt>
              <c:pt idx="105">
                <c:v>-19.08317200513331</c:v>
              </c:pt>
              <c:pt idx="106">
                <c:v>-20.834973812544458</c:v>
              </c:pt>
              <c:pt idx="107">
                <c:v>-22.036550836322213</c:v>
              </c:pt>
              <c:pt idx="108">
                <c:v>-22.296546643699983</c:v>
              </c:pt>
              <c:pt idx="109">
                <c:v>-21.218042900455547</c:v>
              </c:pt>
              <c:pt idx="110">
                <c:v>-20.302307204066654</c:v>
              </c:pt>
              <c:pt idx="111">
                <c:v>-19.543192744677768</c:v>
              </c:pt>
              <c:pt idx="112">
                <c:v>-20.187069547577767</c:v>
              </c:pt>
              <c:pt idx="113">
                <c:v>-19.972717876766644</c:v>
              </c:pt>
              <c:pt idx="114">
                <c:v>-20.278620906433314</c:v>
              </c:pt>
              <c:pt idx="115">
                <c:v>-19.710788554833329</c:v>
              </c:pt>
              <c:pt idx="116">
                <c:v>-20.482125550711093</c:v>
              </c:pt>
              <c:pt idx="117">
                <c:v>-20.926651451333317</c:v>
              </c:pt>
              <c:pt idx="118">
                <c:v>-20.115006348200001</c:v>
              </c:pt>
              <c:pt idx="119">
                <c:v>-19.427926100377768</c:v>
              </c:pt>
              <c:pt idx="120">
                <c:v>-19.057757344611115</c:v>
              </c:pt>
              <c:pt idx="121">
                <c:v>-18.536773789555557</c:v>
              </c:pt>
              <c:pt idx="122">
                <c:v>-16.938518476244443</c:v>
              </c:pt>
              <c:pt idx="123">
                <c:v>-15.661078306533327</c:v>
              </c:pt>
              <c:pt idx="124">
                <c:v>-14.701017119266666</c:v>
              </c:pt>
              <c:pt idx="125">
                <c:v>-14.198191973577771</c:v>
              </c:pt>
              <c:pt idx="126">
                <c:v>-12.703036751711112</c:v>
              </c:pt>
              <c:pt idx="127">
                <c:v>-11.522255014955553</c:v>
              </c:pt>
              <c:pt idx="128">
                <c:v>-9.5442003808333258</c:v>
              </c:pt>
              <c:pt idx="129">
                <c:v>-7.6595704097888886</c:v>
              </c:pt>
              <c:pt idx="130">
                <c:v>-5.4797823523111138</c:v>
              </c:pt>
              <c:pt idx="131">
                <c:v>-3.6884936328555566</c:v>
              </c:pt>
              <c:pt idx="132">
                <c:v>-2.9926603950888855</c:v>
              </c:pt>
              <c:pt idx="133">
                <c:v>-1.9041778969111123</c:v>
              </c:pt>
              <c:pt idx="134">
                <c:v>-1.3355725274777781</c:v>
              </c:pt>
              <c:pt idx="135">
                <c:v>-0.49891728432222254</c:v>
              </c:pt>
              <c:pt idx="136">
                <c:v>-0.3864411640666669</c:v>
              </c:pt>
              <c:pt idx="137">
                <c:v>-0.65397564661111207</c:v>
              </c:pt>
              <c:pt idx="138">
                <c:v>-1.05308536498889</c:v>
              </c:pt>
              <c:pt idx="139">
                <c:v>-1.6748772321000001</c:v>
              </c:pt>
              <c:pt idx="140">
                <c:v>-1.8557649324777779</c:v>
              </c:pt>
              <c:pt idx="141">
                <c:v>-1.1976561402666674</c:v>
              </c:pt>
              <c:pt idx="142">
                <c:v>-1.0001429132333342</c:v>
              </c:pt>
              <c:pt idx="143">
                <c:v>-1.327957173411112</c:v>
              </c:pt>
              <c:pt idx="144">
                <c:v>-0.97961953545555613</c:v>
              </c:pt>
              <c:pt idx="145">
                <c:v>-0.86340597536666652</c:v>
              </c:pt>
              <c:pt idx="146">
                <c:v>0.38699883298888926</c:v>
              </c:pt>
              <c:pt idx="147">
                <c:v>0.13522899350000009</c:v>
              </c:pt>
              <c:pt idx="148">
                <c:v>1.1669643952777773</c:v>
              </c:pt>
            </c:numLit>
          </c:val>
        </c:ser>
        <c:ser>
          <c:idx val="3"/>
          <c:order val="3"/>
          <c:tx>
            <c:v>servicos</c:v>
          </c:tx>
          <c:spPr>
            <a:ln w="25400">
              <a:solidFill>
                <a:srgbClr val="333333"/>
              </a:solidFill>
              <a:prstDash val="solid"/>
            </a:ln>
          </c:spPr>
          <c:marker>
            <c:symbol val="none"/>
          </c:marker>
          <c:dLbls>
            <c:dLbl>
              <c:idx val="20"/>
              <c:layout>
                <c:manualLayout>
                  <c:x val="0.47757265281598837"/>
                  <c:y val="0.24599046086981244"/>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dLbl>
            <c:delete val="1"/>
          </c:dLbls>
          <c:cat>
            <c:strLit>
              <c:ptCount val="15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 </c:v>
              </c:pt>
              <c:pt idx="151">
                <c:v> </c:v>
              </c:pt>
              <c:pt idx="152">
                <c:v> </c:v>
              </c:pt>
              <c:pt idx="153">
                <c:v> </c:v>
              </c:pt>
            </c:strLit>
          </c:cat>
          <c:val>
            <c:numLit>
              <c:formatCode>0.0</c:formatCode>
              <c:ptCount val="154"/>
              <c:pt idx="0">
                <c:v>-6.7743118749999969</c:v>
              </c:pt>
              <c:pt idx="1">
                <c:v>-5.6079479299999964</c:v>
              </c:pt>
              <c:pt idx="2">
                <c:v>-9.8097768572222321</c:v>
              </c:pt>
              <c:pt idx="3">
                <c:v>-13.14826837744444</c:v>
              </c:pt>
              <c:pt idx="4">
                <c:v>-17.0089775731111</c:v>
              </c:pt>
              <c:pt idx="5">
                <c:v>-15.848501811444446</c:v>
              </c:pt>
              <c:pt idx="6">
                <c:v>-14.998348537222222</c:v>
              </c:pt>
              <c:pt idx="7">
                <c:v>-11.314191643222223</c:v>
              </c:pt>
              <c:pt idx="8">
                <c:v>-13.386616411222231</c:v>
              </c:pt>
              <c:pt idx="9">
                <c:v>-10.913116105</c:v>
              </c:pt>
              <c:pt idx="10">
                <c:v>-10.249923884111102</c:v>
              </c:pt>
              <c:pt idx="11">
                <c:v>-6.0989462743333336</c:v>
              </c:pt>
              <c:pt idx="12">
                <c:v>-6.8480338821111113</c:v>
              </c:pt>
              <c:pt idx="13">
                <c:v>-6.5019641554444467</c:v>
              </c:pt>
              <c:pt idx="14">
                <c:v>-3.3288895829999992</c:v>
              </c:pt>
              <c:pt idx="15">
                <c:v>2.3820391288888869</c:v>
              </c:pt>
              <c:pt idx="16">
                <c:v>5.8020716379999975</c:v>
              </c:pt>
              <c:pt idx="17">
                <c:v>5.1580058627777747</c:v>
              </c:pt>
              <c:pt idx="18">
                <c:v>1.9573715180000002</c:v>
              </c:pt>
              <c:pt idx="19">
                <c:v>1.6589349611111117</c:v>
              </c:pt>
              <c:pt idx="20">
                <c:v>0.19288393844444451</c:v>
              </c:pt>
              <c:pt idx="21">
                <c:v>-1.2467098136666659</c:v>
              </c:pt>
              <c:pt idx="22">
                <c:v>-2.3104466136666639</c:v>
              </c:pt>
              <c:pt idx="23">
                <c:v>-2.9440436321111108</c:v>
              </c:pt>
              <c:pt idx="24">
                <c:v>-3.6293924238888868</c:v>
              </c:pt>
              <c:pt idx="25">
                <c:v>-4.0906866922222234</c:v>
              </c:pt>
              <c:pt idx="26">
                <c:v>-4.7213778874444454</c:v>
              </c:pt>
              <c:pt idx="27">
                <c:v>-5.4075417337777774</c:v>
              </c:pt>
              <c:pt idx="28">
                <c:v>-6.6746993374444443</c:v>
              </c:pt>
              <c:pt idx="29">
                <c:v>-6.7168587468888887</c:v>
              </c:pt>
              <c:pt idx="30">
                <c:v>-7.3106450626666684</c:v>
              </c:pt>
              <c:pt idx="31">
                <c:v>-6.9547463506666674</c:v>
              </c:pt>
              <c:pt idx="32">
                <c:v>-6.7568626906666722</c:v>
              </c:pt>
              <c:pt idx="33">
                <c:v>-6.2233202314444442</c:v>
              </c:pt>
              <c:pt idx="34">
                <c:v>-8.223119963555547</c:v>
              </c:pt>
              <c:pt idx="35">
                <c:v>-6.0105318091111082</c:v>
              </c:pt>
              <c:pt idx="36">
                <c:v>-5.7997640688888881</c:v>
              </c:pt>
              <c:pt idx="37">
                <c:v>-4.1777283205555555</c:v>
              </c:pt>
              <c:pt idx="38">
                <c:v>-6.1704130495555534</c:v>
              </c:pt>
              <c:pt idx="39">
                <c:v>-5.1161959296666666</c:v>
              </c:pt>
              <c:pt idx="40">
                <c:v>-4.7295900187777775</c:v>
              </c:pt>
              <c:pt idx="41">
                <c:v>2.1847503848888872</c:v>
              </c:pt>
              <c:pt idx="42">
                <c:v>3.5668855711111109</c:v>
              </c:pt>
              <c:pt idx="43">
                <c:v>1.9676515353333339</c:v>
              </c:pt>
              <c:pt idx="44">
                <c:v>-2.8077478863333347</c:v>
              </c:pt>
              <c:pt idx="45">
                <c:v>-1.4229028440000004</c:v>
              </c:pt>
              <c:pt idx="46">
                <c:v>0.95326214911111018</c:v>
              </c:pt>
              <c:pt idx="47">
                <c:v>1.3244254458888884</c:v>
              </c:pt>
              <c:pt idx="48">
                <c:v>-0.22736134055555568</c:v>
              </c:pt>
              <c:pt idx="49">
                <c:v>0.64474239122222221</c:v>
              </c:pt>
              <c:pt idx="50">
                <c:v>1.0974649895555555</c:v>
              </c:pt>
              <c:pt idx="51">
                <c:v>3.483404062222224</c:v>
              </c:pt>
              <c:pt idx="52">
                <c:v>3.9587117800000002</c:v>
              </c:pt>
              <c:pt idx="53">
                <c:v>4.0536069348888892</c:v>
              </c:pt>
              <c:pt idx="54">
                <c:v>2.6614924113333331</c:v>
              </c:pt>
              <c:pt idx="55">
                <c:v>2.8712534969999979</c:v>
              </c:pt>
              <c:pt idx="56">
                <c:v>3.6455063706666682</c:v>
              </c:pt>
              <c:pt idx="57">
                <c:v>3.8699370368888877</c:v>
              </c:pt>
              <c:pt idx="58">
                <c:v>5.2922397926666713</c:v>
              </c:pt>
              <c:pt idx="59">
                <c:v>5.1478170035555522</c:v>
              </c:pt>
              <c:pt idx="60">
                <c:v>6.2167355442222219</c:v>
              </c:pt>
              <c:pt idx="61">
                <c:v>4.9662301772222222</c:v>
              </c:pt>
              <c:pt idx="62">
                <c:v>5.1446034210000002</c:v>
              </c:pt>
              <c:pt idx="63">
                <c:v>6.1133699447777774</c:v>
              </c:pt>
              <c:pt idx="64">
                <c:v>5.9030479719999995</c:v>
              </c:pt>
              <c:pt idx="65">
                <c:v>4.1897989339999997</c:v>
              </c:pt>
              <c:pt idx="66">
                <c:v>0.49740410644444483</c:v>
              </c:pt>
              <c:pt idx="67">
                <c:v>-2.9531270085555588</c:v>
              </c:pt>
              <c:pt idx="68">
                <c:v>-5.7679948919999946</c:v>
              </c:pt>
              <c:pt idx="69">
                <c:v>-9.1219127516666649</c:v>
              </c:pt>
              <c:pt idx="70">
                <c:v>-10.344094577666674</c:v>
              </c:pt>
              <c:pt idx="71">
                <c:v>-10.214716453222222</c:v>
              </c:pt>
              <c:pt idx="72">
                <c:v>-12.807689099222232</c:v>
              </c:pt>
              <c:pt idx="73">
                <c:v>-18.33667256733332</c:v>
              </c:pt>
              <c:pt idx="74">
                <c:v>-23.62258642233332</c:v>
              </c:pt>
              <c:pt idx="75">
                <c:v>-25.270601809666669</c:v>
              </c:pt>
              <c:pt idx="76">
                <c:v>-24.3341426451111</c:v>
              </c:pt>
              <c:pt idx="77">
                <c:v>-23.002995437222221</c:v>
              </c:pt>
              <c:pt idx="78">
                <c:v>-20.027266470777779</c:v>
              </c:pt>
              <c:pt idx="79">
                <c:v>-15.183496610000008</c:v>
              </c:pt>
              <c:pt idx="80">
                <c:v>-12.497388118111111</c:v>
              </c:pt>
              <c:pt idx="81">
                <c:v>-10.328499696222229</c:v>
              </c:pt>
              <c:pt idx="82">
                <c:v>-10.289108381111106</c:v>
              </c:pt>
              <c:pt idx="83">
                <c:v>-9.2749863751111121</c:v>
              </c:pt>
              <c:pt idx="84">
                <c:v>-7.8099641284444443</c:v>
              </c:pt>
              <c:pt idx="85">
                <c:v>-7.8374940531111106</c:v>
              </c:pt>
              <c:pt idx="86">
                <c:v>-6.7859323506666662</c:v>
              </c:pt>
              <c:pt idx="87">
                <c:v>-7.5426724295555552</c:v>
              </c:pt>
              <c:pt idx="88">
                <c:v>-7.2931821786666662</c:v>
              </c:pt>
              <c:pt idx="89">
                <c:v>-8.8168833667777786</c:v>
              </c:pt>
              <c:pt idx="90">
                <c:v>-8.7718967664444456</c:v>
              </c:pt>
              <c:pt idx="91">
                <c:v>-10.459847501333339</c:v>
              </c:pt>
              <c:pt idx="92">
                <c:v>-9.9726234431111109</c:v>
              </c:pt>
              <c:pt idx="93">
                <c:v>-10.499861825777778</c:v>
              </c:pt>
              <c:pt idx="94">
                <c:v>-9.0348172261111053</c:v>
              </c:pt>
              <c:pt idx="95">
                <c:v>-9.5931534632222188</c:v>
              </c:pt>
              <c:pt idx="96">
                <c:v>-11.065989252888901</c:v>
              </c:pt>
              <c:pt idx="97">
                <c:v>-10.852088684888896</c:v>
              </c:pt>
              <c:pt idx="98">
                <c:v>-11.886232868111115</c:v>
              </c:pt>
              <c:pt idx="99">
                <c:v>-12.093527874888892</c:v>
              </c:pt>
              <c:pt idx="100">
                <c:v>-14.376538520555556</c:v>
              </c:pt>
              <c:pt idx="101">
                <c:v>-14.690249815777777</c:v>
              </c:pt>
              <c:pt idx="102">
                <c:v>-17.13938843822223</c:v>
              </c:pt>
              <c:pt idx="103">
                <c:v>-19.608646934111089</c:v>
              </c:pt>
              <c:pt idx="104">
                <c:v>-22.701000855111104</c:v>
              </c:pt>
              <c:pt idx="105">
                <c:v>-23.575111062666668</c:v>
              </c:pt>
              <c:pt idx="106">
                <c:v>-25.6752771228889</c:v>
              </c:pt>
              <c:pt idx="107">
                <c:v>-27.487319633222203</c:v>
              </c:pt>
              <c:pt idx="108">
                <c:v>-29.409295027444454</c:v>
              </c:pt>
              <c:pt idx="109">
                <c:v>-29.539580015444454</c:v>
              </c:pt>
              <c:pt idx="110">
                <c:v>-30.049445492111097</c:v>
              </c:pt>
              <c:pt idx="111">
                <c:v>-29.891639926222222</c:v>
              </c:pt>
              <c:pt idx="112">
                <c:v>-29.508028290555544</c:v>
              </c:pt>
              <c:pt idx="113">
                <c:v>-30.338940309666668</c:v>
              </c:pt>
              <c:pt idx="114">
                <c:v>-31.500513530666655</c:v>
              </c:pt>
              <c:pt idx="115">
                <c:v>-31.206376757000001</c:v>
              </c:pt>
              <c:pt idx="116">
                <c:v>-31.157841887333326</c:v>
              </c:pt>
              <c:pt idx="117">
                <c:v>-32.742378311888935</c:v>
              </c:pt>
              <c:pt idx="118">
                <c:v>-34.781134675222198</c:v>
              </c:pt>
              <c:pt idx="119">
                <c:v>-34.461570563777776</c:v>
              </c:pt>
              <c:pt idx="120">
                <c:v>-32.687608442222199</c:v>
              </c:pt>
              <c:pt idx="121">
                <c:v>-31.479409879777755</c:v>
              </c:pt>
              <c:pt idx="122">
                <c:v>-30.324724297777767</c:v>
              </c:pt>
              <c:pt idx="123">
                <c:v>-29.024479655444448</c:v>
              </c:pt>
              <c:pt idx="124">
                <c:v>-27.929725260222213</c:v>
              </c:pt>
              <c:pt idx="125">
                <c:v>-26.587273454333321</c:v>
              </c:pt>
              <c:pt idx="126">
                <c:v>-24.72713622144445</c:v>
              </c:pt>
              <c:pt idx="127">
                <c:v>-22.315114361333329</c:v>
              </c:pt>
              <c:pt idx="128">
                <c:v>-20.182069659222226</c:v>
              </c:pt>
              <c:pt idx="129">
                <c:v>-17.206799541999985</c:v>
              </c:pt>
              <c:pt idx="130">
                <c:v>-14.752475589333336</c:v>
              </c:pt>
              <c:pt idx="131">
                <c:v>-11.662800880222226</c:v>
              </c:pt>
              <c:pt idx="132">
                <c:v>-9.3694336083333418</c:v>
              </c:pt>
              <c:pt idx="133">
                <c:v>-7.7419714384444474</c:v>
              </c:pt>
              <c:pt idx="134">
                <c:v>-6.0271899596666643</c:v>
              </c:pt>
              <c:pt idx="135">
                <c:v>-5.4263905307777778</c:v>
              </c:pt>
              <c:pt idx="136">
                <c:v>-3.364571500333335</c:v>
              </c:pt>
              <c:pt idx="137">
                <c:v>-1.7407391296666672</c:v>
              </c:pt>
              <c:pt idx="138">
                <c:v>0.67237491677777805</c:v>
              </c:pt>
              <c:pt idx="139">
                <c:v>1.3397864721111112</c:v>
              </c:pt>
              <c:pt idx="140">
                <c:v>0.30982412755555594</c:v>
              </c:pt>
              <c:pt idx="141">
                <c:v>-3.9655036555555488E-2</c:v>
              </c:pt>
              <c:pt idx="142">
                <c:v>-1.3088415852222222</c:v>
              </c:pt>
              <c:pt idx="143">
                <c:v>-1.1162573952222223</c:v>
              </c:pt>
              <c:pt idx="144">
                <c:v>-1.8675853538888891</c:v>
              </c:pt>
              <c:pt idx="145">
                <c:v>-2.2307884843333334</c:v>
              </c:pt>
              <c:pt idx="146">
                <c:v>-2.6344075139999998</c:v>
              </c:pt>
              <c:pt idx="147">
                <c:v>0.27671998177777801</c:v>
              </c:pt>
              <c:pt idx="148">
                <c:v>2.0037008610000009</c:v>
              </c:pt>
            </c:numLit>
          </c:val>
        </c:ser>
        <c:marker val="1"/>
        <c:axId val="136491776"/>
        <c:axId val="136493312"/>
      </c:lineChart>
      <c:catAx>
        <c:axId val="136491776"/>
        <c:scaling>
          <c:orientation val="minMax"/>
        </c:scaling>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36493312"/>
        <c:crosses val="autoZero"/>
        <c:auto val="1"/>
        <c:lblAlgn val="ctr"/>
        <c:lblOffset val="100"/>
        <c:tickLblSkip val="6"/>
        <c:tickMarkSkip val="1"/>
      </c:catAx>
      <c:valAx>
        <c:axId val="136493312"/>
        <c:scaling>
          <c:orientation val="minMax"/>
          <c:max val="20"/>
          <c:min val="-8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6491776"/>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36"/>
          <c:y val="4.5197740112994364E-2"/>
        </c:manualLayout>
      </c:layout>
      <c:spPr>
        <a:noFill/>
        <a:ln w="25400">
          <a:noFill/>
        </a:ln>
      </c:spPr>
    </c:title>
    <c:plotArea>
      <c:layout>
        <c:manualLayout>
          <c:layoutTarget val="inner"/>
          <c:xMode val="edge"/>
          <c:yMode val="edge"/>
          <c:x val="8.8495830152534566E-2"/>
          <c:y val="0.24858894216182698"/>
          <c:w val="0.8377605254439916"/>
          <c:h val="0.4689291408961252"/>
        </c:manualLayout>
      </c:layout>
      <c:lineChart>
        <c:grouping val="standard"/>
        <c:ser>
          <c:idx val="0"/>
          <c:order val="0"/>
          <c:tx>
            <c:v>final</c:v>
          </c:tx>
          <c:spPr>
            <a:ln w="25400">
              <a:solidFill>
                <a:schemeClr val="accent2"/>
              </a:solidFill>
              <a:prstDash val="solid"/>
            </a:ln>
          </c:spPr>
          <c:marker>
            <c:symbol val="none"/>
          </c:marker>
          <c:dLbls>
            <c:dLbl>
              <c:idx val="71"/>
              <c:layout>
                <c:manualLayout>
                  <c:x val="-0.39129179849497681"/>
                  <c:y val="-0.16844521553450073"/>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dLbl>
            <c:delete val="1"/>
            <c:txPr>
              <a:bodyPr/>
              <a:lstStyle/>
              <a:p>
                <a:pPr>
                  <a:defRPr baseline="0">
                    <a:solidFill>
                      <a:schemeClr val="tx2"/>
                    </a:solidFill>
                  </a:defRPr>
                </a:pPr>
                <a:endParaRPr lang="pt-PT"/>
              </a:p>
            </c:txPr>
          </c:dLbls>
          <c:cat>
            <c:strLit>
              <c:ptCount val="15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 </c:v>
              </c:pt>
              <c:pt idx="151">
                <c:v> </c:v>
              </c:pt>
              <c:pt idx="152">
                <c:v> </c:v>
              </c:pt>
              <c:pt idx="153">
                <c:v> </c:v>
              </c:pt>
            </c:strLit>
          </c:cat>
          <c:val>
            <c:numLit>
              <c:formatCode>0.000</c:formatCode>
              <c:ptCount val="154"/>
              <c:pt idx="0">
                <c:v>402.6019999999998</c:v>
              </c:pt>
              <c:pt idx="1">
                <c:v>412.49699999999973</c:v>
              </c:pt>
              <c:pt idx="2">
                <c:v>421.05799999999999</c:v>
              </c:pt>
              <c:pt idx="3">
                <c:v>423.59500000000003</c:v>
              </c:pt>
              <c:pt idx="4">
                <c:v>418.53799999999984</c:v>
              </c:pt>
              <c:pt idx="5">
                <c:v>414.14499999999998</c:v>
              </c:pt>
              <c:pt idx="6">
                <c:v>419.375</c:v>
              </c:pt>
              <c:pt idx="7">
                <c:v>420.89099999999985</c:v>
              </c:pt>
              <c:pt idx="8">
                <c:v>440.66800000000001</c:v>
              </c:pt>
              <c:pt idx="9">
                <c:v>447.91699999999963</c:v>
              </c:pt>
              <c:pt idx="10">
                <c:v>453.72699999999963</c:v>
              </c:pt>
              <c:pt idx="11">
                <c:v>452.5419999999998</c:v>
              </c:pt>
              <c:pt idx="12">
                <c:v>464.45</c:v>
              </c:pt>
              <c:pt idx="13">
                <c:v>467.54</c:v>
              </c:pt>
              <c:pt idx="14">
                <c:v>471.089</c:v>
              </c:pt>
              <c:pt idx="15">
                <c:v>462.05599999999993</c:v>
              </c:pt>
              <c:pt idx="16">
                <c:v>452.14000000000016</c:v>
              </c:pt>
              <c:pt idx="17">
                <c:v>444.6789999999998</c:v>
              </c:pt>
              <c:pt idx="18">
                <c:v>446.09099999999984</c:v>
              </c:pt>
              <c:pt idx="19">
                <c:v>449.76</c:v>
              </c:pt>
              <c:pt idx="20">
                <c:v>466.529</c:v>
              </c:pt>
              <c:pt idx="21">
                <c:v>467.80900000000008</c:v>
              </c:pt>
              <c:pt idx="22">
                <c:v>471.19</c:v>
              </c:pt>
              <c:pt idx="23">
                <c:v>468.8519999999998</c:v>
              </c:pt>
              <c:pt idx="24">
                <c:v>483.447</c:v>
              </c:pt>
              <c:pt idx="25">
                <c:v>487.62299999999999</c:v>
              </c:pt>
              <c:pt idx="26">
                <c:v>484.48699999999974</c:v>
              </c:pt>
              <c:pt idx="27">
                <c:v>478.608</c:v>
              </c:pt>
              <c:pt idx="28">
                <c:v>470.274</c:v>
              </c:pt>
              <c:pt idx="29">
                <c:v>463.67599999999999</c:v>
              </c:pt>
              <c:pt idx="30">
                <c:v>460.41199999999964</c:v>
              </c:pt>
              <c:pt idx="31">
                <c:v>464.88799999999981</c:v>
              </c:pt>
              <c:pt idx="32">
                <c:v>482.548</c:v>
              </c:pt>
              <c:pt idx="33">
                <c:v>484.72999999999985</c:v>
              </c:pt>
              <c:pt idx="34">
                <c:v>486.31099999999981</c:v>
              </c:pt>
              <c:pt idx="35">
                <c:v>479.37299999999999</c:v>
              </c:pt>
              <c:pt idx="36">
                <c:v>491.18400000000008</c:v>
              </c:pt>
              <c:pt idx="37">
                <c:v>487.93599999999964</c:v>
              </c:pt>
              <c:pt idx="38">
                <c:v>480.16399999999999</c:v>
              </c:pt>
              <c:pt idx="39">
                <c:v>469.25299999999999</c:v>
              </c:pt>
              <c:pt idx="40">
                <c:v>457.00900000000001</c:v>
              </c:pt>
              <c:pt idx="41">
                <c:v>442.49899999999974</c:v>
              </c:pt>
              <c:pt idx="42">
                <c:v>436.90099999999984</c:v>
              </c:pt>
              <c:pt idx="43">
                <c:v>436.79199999999963</c:v>
              </c:pt>
              <c:pt idx="44">
                <c:v>448.73599999999976</c:v>
              </c:pt>
              <c:pt idx="45">
                <c:v>453.02799999999985</c:v>
              </c:pt>
              <c:pt idx="46">
                <c:v>457.72799999999984</c:v>
              </c:pt>
              <c:pt idx="47">
                <c:v>452.65100000000001</c:v>
              </c:pt>
              <c:pt idx="48">
                <c:v>457.63400000000001</c:v>
              </c:pt>
              <c:pt idx="49">
                <c:v>450.83699999999976</c:v>
              </c:pt>
              <c:pt idx="50">
                <c:v>441.35599999999999</c:v>
              </c:pt>
              <c:pt idx="51">
                <c:v>420.685</c:v>
              </c:pt>
              <c:pt idx="52">
                <c:v>397.48200000000003</c:v>
              </c:pt>
              <c:pt idx="53">
                <c:v>388.6190000000002</c:v>
              </c:pt>
              <c:pt idx="54">
                <c:v>389.57100000000003</c:v>
              </c:pt>
              <c:pt idx="55">
                <c:v>392.03799999999984</c:v>
              </c:pt>
              <c:pt idx="56">
                <c:v>397.92799999999977</c:v>
              </c:pt>
              <c:pt idx="57">
                <c:v>398.79299999999984</c:v>
              </c:pt>
              <c:pt idx="58">
                <c:v>397.19200000000001</c:v>
              </c:pt>
              <c:pt idx="59">
                <c:v>390.28</c:v>
              </c:pt>
              <c:pt idx="60">
                <c:v>399.67399999999981</c:v>
              </c:pt>
              <c:pt idx="61">
                <c:v>398.57900000000001</c:v>
              </c:pt>
              <c:pt idx="62">
                <c:v>391.02599999999984</c:v>
              </c:pt>
              <c:pt idx="63">
                <c:v>386.34100000000001</c:v>
              </c:pt>
              <c:pt idx="64">
                <c:v>383.35700000000008</c:v>
              </c:pt>
              <c:pt idx="65">
                <c:v>382.49799999999976</c:v>
              </c:pt>
              <c:pt idx="66">
                <c:v>381.77599999999984</c:v>
              </c:pt>
              <c:pt idx="67">
                <c:v>389.94400000000002</c:v>
              </c:pt>
              <c:pt idx="68">
                <c:v>395.24299999999999</c:v>
              </c:pt>
              <c:pt idx="69">
                <c:v>400.81400000000002</c:v>
              </c:pt>
              <c:pt idx="70">
                <c:v>408.59799999999984</c:v>
              </c:pt>
              <c:pt idx="71">
                <c:v>416.005</c:v>
              </c:pt>
              <c:pt idx="72">
                <c:v>447.96599999999984</c:v>
              </c:pt>
              <c:pt idx="73">
                <c:v>469.29899999999964</c:v>
              </c:pt>
              <c:pt idx="74">
                <c:v>484.1309999999998</c:v>
              </c:pt>
              <c:pt idx="75">
                <c:v>491.63499999999999</c:v>
              </c:pt>
              <c:pt idx="76">
                <c:v>489.11500000000001</c:v>
              </c:pt>
              <c:pt idx="77">
                <c:v>489.82</c:v>
              </c:pt>
              <c:pt idx="78">
                <c:v>496.68299999999999</c:v>
              </c:pt>
              <c:pt idx="79">
                <c:v>501.66300000000001</c:v>
              </c:pt>
              <c:pt idx="80">
                <c:v>510.35599999999999</c:v>
              </c:pt>
              <c:pt idx="81">
                <c:v>517.52599999999961</c:v>
              </c:pt>
              <c:pt idx="82">
                <c:v>523.67999999999995</c:v>
              </c:pt>
              <c:pt idx="83">
                <c:v>524.67400000000032</c:v>
              </c:pt>
              <c:pt idx="84">
                <c:v>560.31199999999967</c:v>
              </c:pt>
              <c:pt idx="85">
                <c:v>561.31499999999971</c:v>
              </c:pt>
              <c:pt idx="86">
                <c:v>571.75400000000002</c:v>
              </c:pt>
              <c:pt idx="87">
                <c:v>570.76800000000003</c:v>
              </c:pt>
              <c:pt idx="88">
                <c:v>560.75099999999998</c:v>
              </c:pt>
              <c:pt idx="89">
                <c:v>551.86799999999948</c:v>
              </c:pt>
              <c:pt idx="90">
                <c:v>548.06699999999967</c:v>
              </c:pt>
              <c:pt idx="91">
                <c:v>549.654</c:v>
              </c:pt>
              <c:pt idx="92">
                <c:v>555.81999999999971</c:v>
              </c:pt>
              <c:pt idx="93">
                <c:v>550.84599999999966</c:v>
              </c:pt>
              <c:pt idx="94">
                <c:v>546.9259999999997</c:v>
              </c:pt>
              <c:pt idx="95">
                <c:v>541.83999999999969</c:v>
              </c:pt>
              <c:pt idx="96">
                <c:v>557.24400000000003</c:v>
              </c:pt>
              <c:pt idx="97">
                <c:v>555.54699999999968</c:v>
              </c:pt>
              <c:pt idx="98">
                <c:v>551.86099999999965</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637.66199999999969</c:v>
              </c:pt>
              <c:pt idx="109">
                <c:v>648.01800000000003</c:v>
              </c:pt>
              <c:pt idx="110">
                <c:v>661.40300000000002</c:v>
              </c:pt>
              <c:pt idx="111">
                <c:v>655.89800000000002</c:v>
              </c:pt>
              <c:pt idx="112">
                <c:v>641.22199999999998</c:v>
              </c:pt>
              <c:pt idx="113">
                <c:v>645.9549999999997</c:v>
              </c:pt>
              <c:pt idx="114">
                <c:v>655.34199999999964</c:v>
              </c:pt>
              <c:pt idx="115">
                <c:v>673.42099999999971</c:v>
              </c:pt>
              <c:pt idx="116">
                <c:v>683.55699999999968</c:v>
              </c:pt>
              <c:pt idx="117">
                <c:v>695</c:v>
              </c:pt>
              <c:pt idx="118">
                <c:v>697.78900000000033</c:v>
              </c:pt>
              <c:pt idx="119">
                <c:v>710.6519999999997</c:v>
              </c:pt>
              <c:pt idx="120">
                <c:v>740.06199999999967</c:v>
              </c:pt>
              <c:pt idx="121">
                <c:v>739.61099999999999</c:v>
              </c:pt>
              <c:pt idx="122">
                <c:v>734.44799999999952</c:v>
              </c:pt>
              <c:pt idx="123">
                <c:v>728.5119999999996</c:v>
              </c:pt>
              <c:pt idx="124">
                <c:v>703.20500000000004</c:v>
              </c:pt>
              <c:pt idx="125">
                <c:v>689.93299999999965</c:v>
              </c:pt>
              <c:pt idx="126">
                <c:v>688.09900000000005</c:v>
              </c:pt>
              <c:pt idx="127">
                <c:v>695.06499999999971</c:v>
              </c:pt>
              <c:pt idx="128">
                <c:v>697.29600000000005</c:v>
              </c:pt>
              <c:pt idx="129">
                <c:v>694.904</c:v>
              </c:pt>
              <c:pt idx="130">
                <c:v>692.01900000000001</c:v>
              </c:pt>
              <c:pt idx="131">
                <c:v>690.53499999999997</c:v>
              </c:pt>
              <c:pt idx="132">
                <c:v>705.32699999999966</c:v>
              </c:pt>
              <c:pt idx="133">
                <c:v>700.95399999999961</c:v>
              </c:pt>
              <c:pt idx="134">
                <c:v>689.8249999999997</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573.38199999999961</c:v>
              </c:pt>
              <c:pt idx="148">
                <c:v>554.07000000000005</c:v>
              </c:pt>
            </c:numLit>
          </c:val>
        </c:ser>
        <c:marker val="1"/>
        <c:axId val="137622656"/>
        <c:axId val="137624192"/>
      </c:lineChart>
      <c:lineChart>
        <c:grouping val="standard"/>
        <c:ser>
          <c:idx val="1"/>
          <c:order val="1"/>
          <c:tx>
            <c:v>longo VH%</c:v>
          </c:tx>
          <c:spPr>
            <a:ln w="25400">
              <a:solidFill>
                <a:srgbClr val="808080"/>
              </a:solidFill>
              <a:prstDash val="solid"/>
            </a:ln>
          </c:spPr>
          <c:marker>
            <c:symbol val="none"/>
          </c:marker>
          <c:dLbls>
            <c:dLbl>
              <c:idx val="37"/>
              <c:layout>
                <c:manualLayout>
                  <c:x val="0.36909833400734282"/>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dLbl>
            <c:delete val="1"/>
          </c:dLbls>
          <c:cat>
            <c:strLit>
              <c:ptCount val="15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 </c:v>
              </c:pt>
              <c:pt idx="151">
                <c:v> </c:v>
              </c:pt>
              <c:pt idx="152">
                <c:v> </c:v>
              </c:pt>
              <c:pt idx="153">
                <c:v> </c:v>
              </c:pt>
            </c:strLit>
          </c:cat>
          <c:val>
            <c:numLit>
              <c:formatCode>0.0</c:formatCode>
              <c:ptCount val="154"/>
              <c:pt idx="0">
                <c:v>18.363751817939722</c:v>
              </c:pt>
              <c:pt idx="1">
                <c:v>25.219242230736473</c:v>
              </c:pt>
              <c:pt idx="2">
                <c:v>23.4470716207706</c:v>
              </c:pt>
              <c:pt idx="3">
                <c:v>12.864659375774773</c:v>
              </c:pt>
              <c:pt idx="4">
                <c:v>15.684421534936989</c:v>
              </c:pt>
              <c:pt idx="5">
                <c:v>10.681557846506289</c:v>
              </c:pt>
              <c:pt idx="6">
                <c:v>11.914483528188498</c:v>
              </c:pt>
              <c:pt idx="7">
                <c:v>5.8919506889050215</c:v>
              </c:pt>
              <c:pt idx="8">
                <c:v>8.1377097213017429</c:v>
              </c:pt>
              <c:pt idx="9">
                <c:v>-0.48061287175225109</c:v>
              </c:pt>
              <c:pt idx="10">
                <c:v>-2.0618117531789784</c:v>
              </c:pt>
              <c:pt idx="11">
                <c:v>3.9882779793469338</c:v>
              </c:pt>
              <c:pt idx="12">
                <c:v>-8.1008583690987059</c:v>
              </c:pt>
              <c:pt idx="13">
                <c:v>-3.5243988123569232</c:v>
              </c:pt>
              <c:pt idx="14">
                <c:v>8.6840579710144752</c:v>
              </c:pt>
              <c:pt idx="15">
                <c:v>-2.0038563862244008</c:v>
              </c:pt>
              <c:pt idx="16">
                <c:v>-3.7948362502166058</c:v>
              </c:pt>
              <c:pt idx="17">
                <c:v>3.7832399022567316</c:v>
              </c:pt>
              <c:pt idx="18">
                <c:v>2.2660835278465212E-3</c:v>
              </c:pt>
              <c:pt idx="19">
                <c:v>18.007761228100215</c:v>
              </c:pt>
              <c:pt idx="20">
                <c:v>15.490936068640744</c:v>
              </c:pt>
              <c:pt idx="21">
                <c:v>-6.8681917211328987</c:v>
              </c:pt>
              <c:pt idx="22">
                <c:v>14.242839433679123</c:v>
              </c:pt>
              <c:pt idx="23">
                <c:v>5.6013312219866274</c:v>
              </c:pt>
              <c:pt idx="24">
                <c:v>6.2463514302393524</c:v>
              </c:pt>
              <c:pt idx="25">
                <c:v>3.462857679838359</c:v>
              </c:pt>
              <c:pt idx="26">
                <c:v>0.46084915724344827</c:v>
              </c:pt>
              <c:pt idx="27">
                <c:v>9.5591531755915238</c:v>
              </c:pt>
              <c:pt idx="28">
                <c:v>9.9397900370522763</c:v>
              </c:pt>
              <c:pt idx="29">
                <c:v>15.697626104540042</c:v>
              </c:pt>
              <c:pt idx="30">
                <c:v>-2.979832313618866</c:v>
              </c:pt>
              <c:pt idx="31">
                <c:v>2.5146891699107767</c:v>
              </c:pt>
              <c:pt idx="32">
                <c:v>-3.9645854571352732</c:v>
              </c:pt>
              <c:pt idx="33">
                <c:v>2.9865294266721243</c:v>
              </c:pt>
              <c:pt idx="34">
                <c:v>0.91566723776890235</c:v>
              </c:pt>
              <c:pt idx="35">
                <c:v>7.426421999695032</c:v>
              </c:pt>
              <c:pt idx="36">
                <c:v>7.757887274016289</c:v>
              </c:pt>
              <c:pt idx="37">
                <c:v>-0.95140781108082884</c:v>
              </c:pt>
              <c:pt idx="38">
                <c:v>10.151637429384547</c:v>
              </c:pt>
              <c:pt idx="39">
                <c:v>-12.39201600436483</c:v>
              </c:pt>
              <c:pt idx="40">
                <c:v>2.5932080417534698</c:v>
              </c:pt>
              <c:pt idx="41">
                <c:v>-7.6613675541092899E-2</c:v>
              </c:pt>
              <c:pt idx="42">
                <c:v>1.9595936003737213</c:v>
              </c:pt>
              <c:pt idx="43">
                <c:v>2.0331627237776262</c:v>
              </c:pt>
              <c:pt idx="44">
                <c:v>-5.1374145703068139</c:v>
              </c:pt>
              <c:pt idx="45">
                <c:v>8.8493062522478247</c:v>
              </c:pt>
              <c:pt idx="46">
                <c:v>2.6994397389221052</c:v>
              </c:pt>
              <c:pt idx="47">
                <c:v>-1.1994889751111855</c:v>
              </c:pt>
              <c:pt idx="48">
                <c:v>-5.9345033472046262</c:v>
              </c:pt>
              <c:pt idx="49">
                <c:v>-1.8133467825130138</c:v>
              </c:pt>
              <c:pt idx="50">
                <c:v>-10.340107199321324</c:v>
              </c:pt>
              <c:pt idx="51">
                <c:v>-1.4868827360718269</c:v>
              </c:pt>
              <c:pt idx="52">
                <c:v>-2.6759438804608178</c:v>
              </c:pt>
              <c:pt idx="53">
                <c:v>-5.7049070346942727</c:v>
              </c:pt>
              <c:pt idx="54">
                <c:v>2.8794612177578172</c:v>
              </c:pt>
              <c:pt idx="55">
                <c:v>-6.0750364086086144</c:v>
              </c:pt>
              <c:pt idx="56">
                <c:v>-13.236353603016687</c:v>
              </c:pt>
              <c:pt idx="57">
                <c:v>-3.3649833055091731</c:v>
              </c:pt>
              <c:pt idx="58">
                <c:v>-12.73649020976452</c:v>
              </c:pt>
              <c:pt idx="59">
                <c:v>-15.136131797610219</c:v>
              </c:pt>
              <c:pt idx="60">
                <c:v>-3.3870149853992837</c:v>
              </c:pt>
              <c:pt idx="61">
                <c:v>2.7153864113938817</c:v>
              </c:pt>
              <c:pt idx="62">
                <c:v>-7.5479001354751274</c:v>
              </c:pt>
              <c:pt idx="63">
                <c:v>21.472974396796964</c:v>
              </c:pt>
              <c:pt idx="64">
                <c:v>-0.22502461206693747</c:v>
              </c:pt>
              <c:pt idx="65">
                <c:v>10.466268580866478</c:v>
              </c:pt>
              <c:pt idx="66">
                <c:v>12.996815924829107</c:v>
              </c:pt>
              <c:pt idx="67">
                <c:v>6.1923162117594801</c:v>
              </c:pt>
              <c:pt idx="68">
                <c:v>16.418147768630085</c:v>
              </c:pt>
              <c:pt idx="69">
                <c:v>18.774856484730684</c:v>
              </c:pt>
              <c:pt idx="70">
                <c:v>24.835817125536764</c:v>
              </c:pt>
              <c:pt idx="71">
                <c:v>37.141647855530451</c:v>
              </c:pt>
              <c:pt idx="72">
                <c:v>27.296749438934313</c:v>
              </c:pt>
              <c:pt idx="73">
                <c:v>37.696906326006413</c:v>
              </c:pt>
              <c:pt idx="74">
                <c:v>52.915590910148161</c:v>
              </c:pt>
              <c:pt idx="75">
                <c:v>26.229508196721309</c:v>
              </c:pt>
              <c:pt idx="76">
                <c:v>21.848423624489023</c:v>
              </c:pt>
              <c:pt idx="77">
                <c:v>21.523209274508904</c:v>
              </c:pt>
              <c:pt idx="78">
                <c:v>18.546543706155905</c:v>
              </c:pt>
              <c:pt idx="79">
                <c:v>17.572484761397078</c:v>
              </c:pt>
              <c:pt idx="80">
                <c:v>10.154032931178406</c:v>
              </c:pt>
              <c:pt idx="81">
                <c:v>-0.78937001909032967</c:v>
              </c:pt>
              <c:pt idx="82">
                <c:v>3.1986106193198069</c:v>
              </c:pt>
              <c:pt idx="83">
                <c:v>-1.5184247885932978</c:v>
              </c:pt>
              <c:pt idx="84">
                <c:v>-1.0478573662809021</c:v>
              </c:pt>
              <c:pt idx="85">
                <c:v>-9.2394803308186297</c:v>
              </c:pt>
              <c:pt idx="86">
                <c:v>-2.0717034513180077</c:v>
              </c:pt>
              <c:pt idx="87">
                <c:v>-7.4967360681646467</c:v>
              </c:pt>
              <c:pt idx="88">
                <c:v>-7.259090733814058</c:v>
              </c:pt>
              <c:pt idx="89">
                <c:v>-12.763339705854515</c:v>
              </c:pt>
              <c:pt idx="90">
                <c:v>-13.848071808510626</c:v>
              </c:pt>
              <c:pt idx="91">
                <c:v>-0.52435490547813068</c:v>
              </c:pt>
              <c:pt idx="92">
                <c:v>-5.414267214063309</c:v>
              </c:pt>
              <c:pt idx="93">
                <c:v>-13.290878270032517</c:v>
              </c:pt>
              <c:pt idx="94">
                <c:v>-6.4587281877001619</c:v>
              </c:pt>
              <c:pt idx="95">
                <c:v>-0.81061318291028028</c:v>
              </c:pt>
              <c:pt idx="96">
                <c:v>-9.0923459344511954</c:v>
              </c:pt>
              <c:pt idx="97">
                <c:v>-8.399417970170969</c:v>
              </c:pt>
              <c:pt idx="98">
                <c:v>-15.211009459312523</c:v>
              </c:pt>
              <c:pt idx="99">
                <c:v>-14.617070271876397</c:v>
              </c:pt>
              <c:pt idx="100">
                <c:v>4.9562379160516423</c:v>
              </c:pt>
              <c:pt idx="101">
                <c:v>4.6888561013712859</c:v>
              </c:pt>
              <c:pt idx="102">
                <c:v>6.1857261378764665</c:v>
              </c:pt>
              <c:pt idx="103">
                <c:v>6.6048391891088576</c:v>
              </c:pt>
              <c:pt idx="104">
                <c:v>17.195875087392231</c:v>
              </c:pt>
              <c:pt idx="105">
                <c:v>22.427700870055283</c:v>
              </c:pt>
              <c:pt idx="106">
                <c:v>20.015370910551766</c:v>
              </c:pt>
              <c:pt idx="107">
                <c:v>35.19809592012983</c:v>
              </c:pt>
              <c:pt idx="108">
                <c:v>19.883355197648154</c:v>
              </c:pt>
              <c:pt idx="109">
                <c:v>19.590167189547671</c:v>
              </c:pt>
              <c:pt idx="110">
                <c:v>19.859676119293631</c:v>
              </c:pt>
              <c:pt idx="111">
                <c:v>15.188028797007203</c:v>
              </c:pt>
              <c:pt idx="112">
                <c:v>12.577993463404978</c:v>
              </c:pt>
              <c:pt idx="113">
                <c:v>16.406557648863174</c:v>
              </c:pt>
              <c:pt idx="114">
                <c:v>12.959026074316366</c:v>
              </c:pt>
              <c:pt idx="115">
                <c:v>12.35036062160755</c:v>
              </c:pt>
              <c:pt idx="116">
                <c:v>-7.0517759936367552</c:v>
              </c:pt>
              <c:pt idx="117">
                <c:v>8.962481298193131</c:v>
              </c:pt>
              <c:pt idx="118">
                <c:v>1.6897103769465855</c:v>
              </c:pt>
              <c:pt idx="119">
                <c:v>-15.566772605471435</c:v>
              </c:pt>
              <c:pt idx="120">
                <c:v>-1.7508470777465761</c:v>
              </c:pt>
              <c:pt idx="121">
                <c:v>-5.1736733745101935</c:v>
              </c:pt>
              <c:pt idx="122">
                <c:v>-2.9574042091427342</c:v>
              </c:pt>
              <c:pt idx="123">
                <c:v>9.5015105740181127</c:v>
              </c:pt>
              <c:pt idx="124">
                <c:v>-3.992258291545701</c:v>
              </c:pt>
              <c:pt idx="125">
                <c:v>-6.3705154455621775</c:v>
              </c:pt>
              <c:pt idx="126">
                <c:v>1.2579021024015979</c:v>
              </c:pt>
              <c:pt idx="127">
                <c:v>-3.9377895433487677</c:v>
              </c:pt>
              <c:pt idx="128">
                <c:v>7.2043643365245815</c:v>
              </c:pt>
              <c:pt idx="129">
                <c:v>4.6856433682765042</c:v>
              </c:pt>
              <c:pt idx="130">
                <c:v>-2.083840219833677</c:v>
              </c:pt>
              <c:pt idx="131">
                <c:v>6.6554727286146669</c:v>
              </c:pt>
              <c:pt idx="132">
                <c:v>-0.40659679821795097</c:v>
              </c:pt>
              <c:pt idx="133">
                <c:v>2.9433394032777573</c:v>
              </c:pt>
              <c:pt idx="134">
                <c:v>-11.692443380476892</c:v>
              </c:pt>
              <c:pt idx="135">
                <c:v>-9.2788660504897198</c:v>
              </c:pt>
              <c:pt idx="136">
                <c:v>-8.9121430927683942</c:v>
              </c:pt>
              <c:pt idx="137">
                <c:v>-3.8469583737425692</c:v>
              </c:pt>
              <c:pt idx="138">
                <c:v>-8.5894930817010504</c:v>
              </c:pt>
              <c:pt idx="139">
                <c:v>-6.3141577678263836</c:v>
              </c:pt>
              <c:pt idx="140">
                <c:v>-4.3354619836360024</c:v>
              </c:pt>
              <c:pt idx="141">
                <c:v>-7.4611242133407307</c:v>
              </c:pt>
              <c:pt idx="142">
                <c:v>-8.2248045019367186</c:v>
              </c:pt>
              <c:pt idx="143">
                <c:v>-1.9981661851460892</c:v>
              </c:pt>
              <c:pt idx="144">
                <c:v>-7.1909779298822452</c:v>
              </c:pt>
              <c:pt idx="145">
                <c:v>-5.3033524399163214</c:v>
              </c:pt>
              <c:pt idx="146">
                <c:v>8.0970215801676488</c:v>
              </c:pt>
              <c:pt idx="147">
                <c:v>2.1934576419380138</c:v>
              </c:pt>
              <c:pt idx="148">
                <c:v>-3.1205359837434443</c:v>
              </c:pt>
            </c:numLit>
          </c:val>
        </c:ser>
        <c:marker val="1"/>
        <c:axId val="138027392"/>
        <c:axId val="138028928"/>
      </c:lineChart>
      <c:catAx>
        <c:axId val="137622656"/>
        <c:scaling>
          <c:orientation val="minMax"/>
        </c:scaling>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37624192"/>
        <c:crosses val="autoZero"/>
        <c:auto val="1"/>
        <c:lblAlgn val="ctr"/>
        <c:lblOffset val="100"/>
        <c:tickLblSkip val="1"/>
        <c:tickMarkSkip val="1"/>
      </c:catAx>
      <c:valAx>
        <c:axId val="137624192"/>
        <c:scaling>
          <c:orientation val="minMax"/>
          <c:max val="800"/>
          <c:min val="10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7622656"/>
        <c:crosses val="autoZero"/>
        <c:crossBetween val="between"/>
        <c:majorUnit val="100"/>
        <c:minorUnit val="100"/>
      </c:valAx>
      <c:catAx>
        <c:axId val="138027392"/>
        <c:scaling>
          <c:orientation val="minMax"/>
        </c:scaling>
        <c:delete val="1"/>
        <c:axPos val="b"/>
        <c:numFmt formatCode="0.0" sourceLinked="1"/>
        <c:tickLblPos val="none"/>
        <c:crossAx val="138028928"/>
        <c:crosses val="autoZero"/>
        <c:auto val="1"/>
        <c:lblAlgn val="ctr"/>
        <c:lblOffset val="100"/>
      </c:catAx>
      <c:valAx>
        <c:axId val="138028928"/>
        <c:scaling>
          <c:orientation val="minMax"/>
          <c:max val="100"/>
          <c:min val="-30"/>
        </c:scaling>
        <c:axPos val="r"/>
        <c:numFmt formatCode="0" sourceLinked="0"/>
        <c:maj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138027392"/>
        <c:crosses val="max"/>
        <c:crossBetween val="between"/>
      </c:valAx>
      <c:spPr>
        <a:gradFill rotWithShape="0">
          <a:gsLst>
            <a:gs pos="0">
              <a:srgbClr val="EBF7FF"/>
            </a:gs>
            <a:gs pos="100000">
              <a:srgbClr val="FFFFFF"/>
            </a:gs>
          </a:gsLst>
          <a:lin ang="5400000" scaled="1"/>
        </a:gradFill>
        <a:ln w="25400">
          <a:noFill/>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lang val="pt-P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spPr>
        <a:noFill/>
        <a:ln w="25400">
          <a:noFill/>
        </a:ln>
      </c:spPr>
    </c:title>
    <c:plotArea>
      <c:layout>
        <c:manualLayout>
          <c:layoutTarget val="inner"/>
          <c:xMode val="edge"/>
          <c:yMode val="edge"/>
          <c:x val="8.3086173796500948E-2"/>
          <c:y val="0.20329670329670341"/>
          <c:w val="0.90504582171188463"/>
          <c:h val="0.51648351648351665"/>
        </c:manualLayout>
      </c:layout>
      <c:lineChart>
        <c:grouping val="standard"/>
        <c:ser>
          <c:idx val="0"/>
          <c:order val="0"/>
          <c:tx>
            <c:v>industria</c:v>
          </c:tx>
          <c:spPr>
            <a:ln w="25400">
              <a:solidFill>
                <a:srgbClr val="808080"/>
              </a:solidFill>
              <a:prstDash val="solid"/>
            </a:ln>
          </c:spPr>
          <c:marker>
            <c:symbol val="none"/>
          </c:marker>
          <c:dLbls>
            <c:dLbl>
              <c:idx val="8"/>
              <c:layout>
                <c:manualLayout>
                  <c:x val="0.56620699008368669"/>
                  <c:y val="-6.846413429090599E-2"/>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dLbl>
            <c:delete val="1"/>
            <c:txPr>
              <a:bodyPr/>
              <a:lstStyle/>
              <a:p>
                <a:pPr>
                  <a:defRPr>
                    <a:solidFill>
                      <a:schemeClr val="bg1">
                        <a:lumMod val="50000"/>
                      </a:schemeClr>
                    </a:solidFill>
                  </a:defRPr>
                </a:pPr>
                <a:endParaRPr lang="pt-PT"/>
              </a:p>
            </c:txPr>
          </c:dLbls>
          <c:cat>
            <c:strLit>
              <c:ptCount val="15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 </c:v>
              </c:pt>
              <c:pt idx="151">
                <c:v> </c:v>
              </c:pt>
              <c:pt idx="152">
                <c:v> </c:v>
              </c:pt>
              <c:pt idx="153">
                <c:v> </c:v>
              </c:pt>
            </c:strLit>
          </c:cat>
          <c:val>
            <c:numLit>
              <c:formatCode>0.0</c:formatCode>
              <c:ptCount val="154"/>
              <c:pt idx="0">
                <c:v>-12</c:v>
              </c:pt>
              <c:pt idx="1">
                <c:v>-12</c:v>
              </c:pt>
              <c:pt idx="2">
                <c:v>-12.036239894658337</c:v>
              </c:pt>
              <c:pt idx="3">
                <c:v>-13.702906561325005</c:v>
              </c:pt>
              <c:pt idx="4">
                <c:v>-14.369573227991671</c:v>
              </c:pt>
              <c:pt idx="5">
                <c:v>-13.369573227991671</c:v>
              </c:pt>
              <c:pt idx="6">
                <c:v>-12.036239894658337</c:v>
              </c:pt>
              <c:pt idx="7">
                <c:v>-12.369573227991671</c:v>
              </c:pt>
              <c:pt idx="8">
                <c:v>-12.369573227991671</c:v>
              </c:pt>
              <c:pt idx="9">
                <c:v>-12.036239894658337</c:v>
              </c:pt>
              <c:pt idx="10">
                <c:v>-12.702906561325005</c:v>
              </c:pt>
              <c:pt idx="11">
                <c:v>-12.702906561325005</c:v>
              </c:pt>
              <c:pt idx="12">
                <c:v>-13.036239894658337</c:v>
              </c:pt>
              <c:pt idx="13">
                <c:v>-11.369573227991671</c:v>
              </c:pt>
              <c:pt idx="14">
                <c:v>-11.369573227991671</c:v>
              </c:pt>
              <c:pt idx="15">
                <c:v>-11.036239894658337</c:v>
              </c:pt>
              <c:pt idx="16">
                <c:v>-11.036239894658337</c:v>
              </c:pt>
              <c:pt idx="17">
                <c:v>-11.036239894658337</c:v>
              </c:pt>
              <c:pt idx="18">
                <c:v>-11.702906561325005</c:v>
              </c:pt>
              <c:pt idx="19">
                <c:v>-12.036239894658337</c:v>
              </c:pt>
              <c:pt idx="20">
                <c:v>-12.702906561325005</c:v>
              </c:pt>
              <c:pt idx="21">
                <c:v>-13.369573227991671</c:v>
              </c:pt>
              <c:pt idx="22">
                <c:v>-13.369573227991671</c:v>
              </c:pt>
              <c:pt idx="23">
                <c:v>-13.036239894658337</c:v>
              </c:pt>
              <c:pt idx="24">
                <c:v>-10.702906561325005</c:v>
              </c:pt>
              <c:pt idx="25">
                <c:v>-12.036239894658337</c:v>
              </c:pt>
              <c:pt idx="26">
                <c:v>-12.036239894658337</c:v>
              </c:pt>
              <c:pt idx="27">
                <c:v>-13.369573227991671</c:v>
              </c:pt>
              <c:pt idx="28">
                <c:v>-11.369573227991671</c:v>
              </c:pt>
              <c:pt idx="29">
                <c:v>-11.369573227991671</c:v>
              </c:pt>
              <c:pt idx="30">
                <c:v>-11.036239894658337</c:v>
              </c:pt>
              <c:pt idx="31">
                <c:v>-11.369573227991671</c:v>
              </c:pt>
              <c:pt idx="32">
                <c:v>-12.036239894658337</c:v>
              </c:pt>
              <c:pt idx="33">
                <c:v>-12.036239894658337</c:v>
              </c:pt>
              <c:pt idx="34">
                <c:v>-12.702906561325005</c:v>
              </c:pt>
              <c:pt idx="35">
                <c:v>-12.369573227991671</c:v>
              </c:pt>
              <c:pt idx="36">
                <c:v>-13.702906561325005</c:v>
              </c:pt>
              <c:pt idx="37">
                <c:v>-12.702906561325005</c:v>
              </c:pt>
              <c:pt idx="38">
                <c:v>-10.369573227991673</c:v>
              </c:pt>
              <c:pt idx="39">
                <c:v>-8.7029065613250047</c:v>
              </c:pt>
              <c:pt idx="40">
                <c:v>-8.0362398946583387</c:v>
              </c:pt>
              <c:pt idx="41">
                <c:v>-6.0362398946583378</c:v>
              </c:pt>
              <c:pt idx="42">
                <c:v>-3.7029065613250012</c:v>
              </c:pt>
              <c:pt idx="43">
                <c:v>-2.3695732279916681</c:v>
              </c:pt>
              <c:pt idx="44">
                <c:v>-3.7029065613250012</c:v>
              </c:pt>
              <c:pt idx="45">
                <c:v>-5.3695732279916664</c:v>
              </c:pt>
              <c:pt idx="46">
                <c:v>-5.3695732279916664</c:v>
              </c:pt>
              <c:pt idx="47">
                <c:v>-6.3695732279916664</c:v>
              </c:pt>
              <c:pt idx="48">
                <c:v>-5.3695732279916664</c:v>
              </c:pt>
              <c:pt idx="49">
                <c:v>-6.0362398946583378</c:v>
              </c:pt>
              <c:pt idx="50">
                <c:v>-4.7029065613249967</c:v>
              </c:pt>
              <c:pt idx="51">
                <c:v>-3.7029065613250012</c:v>
              </c:pt>
              <c:pt idx="52">
                <c:v>-3.0362398946583333</c:v>
              </c:pt>
              <c:pt idx="53">
                <c:v>-1.7029065613250001</c:v>
              </c:pt>
              <c:pt idx="54">
                <c:v>-2.0362398946583333</c:v>
              </c:pt>
              <c:pt idx="55">
                <c:v>-2.3695732279916681</c:v>
              </c:pt>
              <c:pt idx="56">
                <c:v>-2.7029065613250012</c:v>
              </c:pt>
              <c:pt idx="57">
                <c:v>-2.7029065613250012</c:v>
              </c:pt>
              <c:pt idx="58">
                <c:v>-3.3695732279916681</c:v>
              </c:pt>
              <c:pt idx="59">
                <c:v>-2.7029065613250012</c:v>
              </c:pt>
              <c:pt idx="60">
                <c:v>-3.0362398946583333</c:v>
              </c:pt>
              <c:pt idx="61">
                <c:v>-2.3695732279916681</c:v>
              </c:pt>
              <c:pt idx="62">
                <c:v>-3.7029065613250012</c:v>
              </c:pt>
              <c:pt idx="63">
                <c:v>-2.0362398946583333</c:v>
              </c:pt>
              <c:pt idx="64">
                <c:v>-1.7029065613250001</c:v>
              </c:pt>
              <c:pt idx="65">
                <c:v>-2.3695732279916681</c:v>
              </c:pt>
              <c:pt idx="66">
                <c:v>-5.0362398946583378</c:v>
              </c:pt>
              <c:pt idx="67">
                <c:v>-6.0362398946583378</c:v>
              </c:pt>
              <c:pt idx="68">
                <c:v>-7.7029065613249967</c:v>
              </c:pt>
              <c:pt idx="69">
                <c:v>-11.036239894658337</c:v>
              </c:pt>
              <c:pt idx="70">
                <c:v>-17.036239894658326</c:v>
              </c:pt>
              <c:pt idx="71">
                <c:v>-22.369573227991662</c:v>
              </c:pt>
              <c:pt idx="72">
                <c:v>-23.70290656132498</c:v>
              </c:pt>
              <c:pt idx="73">
                <c:v>-22.70290656132498</c:v>
              </c:pt>
              <c:pt idx="74">
                <c:v>-21.369573227991662</c:v>
              </c:pt>
              <c:pt idx="75">
                <c:v>-20.369573227991662</c:v>
              </c:pt>
              <c:pt idx="76">
                <c:v>-18.466506069238889</c:v>
              </c:pt>
              <c:pt idx="77">
                <c:v>-15.813354880019444</c:v>
              </c:pt>
              <c:pt idx="78">
                <c:v>-14.613226629533335</c:v>
              </c:pt>
              <c:pt idx="79">
                <c:v>-13.611710894066666</c:v>
              </c:pt>
              <c:pt idx="80">
                <c:v>-12.258621154166667</c:v>
              </c:pt>
              <c:pt idx="81">
                <c:v>-10.5970439097</c:v>
              </c:pt>
              <c:pt idx="82">
                <c:v>-8.6671401818000007</c:v>
              </c:pt>
              <c:pt idx="83">
                <c:v>-8.5938224071666678</c:v>
              </c:pt>
              <c:pt idx="84">
                <c:v>-8.3064344963666805</c:v>
              </c:pt>
              <c:pt idx="85">
                <c:v>-8.3235405485333374</c:v>
              </c:pt>
              <c:pt idx="86">
                <c:v>-6.3326816739000007</c:v>
              </c:pt>
              <c:pt idx="87">
                <c:v>-6.2949212096999956</c:v>
              </c:pt>
              <c:pt idx="88">
                <c:v>-6.2755273095333362</c:v>
              </c:pt>
              <c:pt idx="89">
                <c:v>-6.5103645946333373</c:v>
              </c:pt>
              <c:pt idx="90">
                <c:v>-5.1938232901000001</c:v>
              </c:pt>
              <c:pt idx="91">
                <c:v>-4.7873935623000001</c:v>
              </c:pt>
              <c:pt idx="92">
                <c:v>-4.0098833972666696</c:v>
              </c:pt>
              <c:pt idx="93">
                <c:v>-5.0275974541333328</c:v>
              </c:pt>
              <c:pt idx="94">
                <c:v>-4.3700699850333402</c:v>
              </c:pt>
              <c:pt idx="95">
                <c:v>-5.5547231414666696</c:v>
              </c:pt>
              <c:pt idx="96">
                <c:v>-4.6521763955999971</c:v>
              </c:pt>
              <c:pt idx="97">
                <c:v>-5.2662678532666689</c:v>
              </c:pt>
              <c:pt idx="98">
                <c:v>-5.1724659387666669</c:v>
              </c:pt>
              <c:pt idx="99">
                <c:v>-4.4171584549666694</c:v>
              </c:pt>
              <c:pt idx="100">
                <c:v>-3.2837325110333362</c:v>
              </c:pt>
              <c:pt idx="101">
                <c:v>-3.0329619842666653</c:v>
              </c:pt>
              <c:pt idx="102">
                <c:v>-5.3356642926000024</c:v>
              </c:pt>
              <c:pt idx="103">
                <c:v>-7.0659976844666694</c:v>
              </c:pt>
              <c:pt idx="104">
                <c:v>-8.3537023571333417</c:v>
              </c:pt>
              <c:pt idx="105">
                <c:v>-9.0961019475000011</c:v>
              </c:pt>
              <c:pt idx="106">
                <c:v>-11.184360892333331</c:v>
              </c:pt>
              <c:pt idx="107">
                <c:v>-12.811830500766675</c:v>
              </c:pt>
              <c:pt idx="108">
                <c:v>-13.761503702166669</c:v>
              </c:pt>
              <c:pt idx="109">
                <c:v>-14.197459116766673</c:v>
              </c:pt>
              <c:pt idx="110">
                <c:v>-14.740062723366668</c:v>
              </c:pt>
              <c:pt idx="111">
                <c:v>-14.218077882833326</c:v>
              </c:pt>
              <c:pt idx="112">
                <c:v>-13.3916688737</c:v>
              </c:pt>
              <c:pt idx="113">
                <c:v>-12.527311916833327</c:v>
              </c:pt>
              <c:pt idx="114">
                <c:v>-12.699042278233339</c:v>
              </c:pt>
              <c:pt idx="115">
                <c:v>-12.586290226333332</c:v>
              </c:pt>
              <c:pt idx="116">
                <c:v>-12.849435307366676</c:v>
              </c:pt>
              <c:pt idx="117">
                <c:v>-14.166917853500006</c:v>
              </c:pt>
              <c:pt idx="118">
                <c:v>-15.810042955800006</c:v>
              </c:pt>
              <c:pt idx="119">
                <c:v>-17.051335558999988</c:v>
              </c:pt>
              <c:pt idx="120">
                <c:v>-15.90324298026667</c:v>
              </c:pt>
              <c:pt idx="121">
                <c:v>-14.437682153100004</c:v>
              </c:pt>
              <c:pt idx="122">
                <c:v>-12.704199960866667</c:v>
              </c:pt>
              <c:pt idx="123">
                <c:v>-11.733459325233333</c:v>
              </c:pt>
              <c:pt idx="124">
                <c:v>-11.179604994966674</c:v>
              </c:pt>
              <c:pt idx="125">
                <c:v>-10.0295557677</c:v>
              </c:pt>
              <c:pt idx="126">
                <c:v>-9.2522993223000007</c:v>
              </c:pt>
              <c:pt idx="127">
                <c:v>-8.4027187184666712</c:v>
              </c:pt>
              <c:pt idx="128">
                <c:v>-8.3579106861333354</c:v>
              </c:pt>
              <c:pt idx="129">
                <c:v>-8.3693327617333342</c:v>
              </c:pt>
              <c:pt idx="130">
                <c:v>-7.7938516174666681</c:v>
              </c:pt>
              <c:pt idx="131">
                <c:v>-8.106839329500005</c:v>
              </c:pt>
              <c:pt idx="132">
                <c:v>-5.6671867769333284</c:v>
              </c:pt>
              <c:pt idx="133">
                <c:v>-4.1809470567666667</c:v>
              </c:pt>
              <c:pt idx="134">
                <c:v>-1.5317881861</c:v>
              </c:pt>
              <c:pt idx="135">
                <c:v>-1.6093574276333342</c:v>
              </c:pt>
              <c:pt idx="136">
                <c:v>-1.8306645806666666</c:v>
              </c:pt>
              <c:pt idx="137">
                <c:v>-1.8645297941999994</c:v>
              </c:pt>
              <c:pt idx="138">
                <c:v>-2.3329421592333319</c:v>
              </c:pt>
              <c:pt idx="139">
                <c:v>-3.2721934504333348</c:v>
              </c:pt>
              <c:pt idx="140">
                <c:v>-3.9668875563666672</c:v>
              </c:pt>
              <c:pt idx="141">
                <c:v>-3.8104626654999989</c:v>
              </c:pt>
              <c:pt idx="142">
                <c:v>-4.0439786960333333</c:v>
              </c:pt>
              <c:pt idx="143">
                <c:v>-4.6048524011000005</c:v>
              </c:pt>
              <c:pt idx="144">
                <c:v>-4.6347728220999969</c:v>
              </c:pt>
              <c:pt idx="145">
                <c:v>-3.1395830072000002</c:v>
              </c:pt>
              <c:pt idx="146">
                <c:v>-2.4612953702666664</c:v>
              </c:pt>
              <c:pt idx="147">
                <c:v>-1.3620244593666666</c:v>
              </c:pt>
              <c:pt idx="148">
                <c:v>-0.39616341266666677</c:v>
              </c:pt>
            </c:numLit>
          </c:val>
        </c:ser>
        <c:ser>
          <c:idx val="1"/>
          <c:order val="1"/>
          <c:tx>
            <c:v>construcao</c:v>
          </c:tx>
          <c:spPr>
            <a:ln w="25400">
              <a:solidFill>
                <a:schemeClr val="tx2"/>
              </a:solidFill>
              <a:prstDash val="solid"/>
            </a:ln>
          </c:spPr>
          <c:marker>
            <c:symbol val="none"/>
          </c:marker>
          <c:dLbls>
            <c:dLbl>
              <c:idx val="3"/>
              <c:layout>
                <c:manualLayout>
                  <c:x val="0.39377545891869908"/>
                  <c:y val="0.16450866718583254"/>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dLbl>
            <c:delete val="1"/>
            <c:txPr>
              <a:bodyPr/>
              <a:lstStyle/>
              <a:p>
                <a:pPr>
                  <a:defRPr baseline="0">
                    <a:solidFill>
                      <a:schemeClr val="tx2"/>
                    </a:solidFill>
                  </a:defRPr>
                </a:pPr>
                <a:endParaRPr lang="pt-PT"/>
              </a:p>
            </c:txPr>
          </c:dLbls>
          <c:cat>
            <c:strLit>
              <c:ptCount val="15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 </c:v>
              </c:pt>
              <c:pt idx="151">
                <c:v> </c:v>
              </c:pt>
              <c:pt idx="152">
                <c:v> </c:v>
              </c:pt>
              <c:pt idx="153">
                <c:v> </c:v>
              </c:pt>
            </c:strLit>
          </c:cat>
          <c:val>
            <c:numLit>
              <c:formatCode>0.0</c:formatCode>
              <c:ptCount val="154"/>
              <c:pt idx="0">
                <c:v>-33.383333367000006</c:v>
              </c:pt>
              <c:pt idx="1">
                <c:v>-30.831676555333317</c:v>
              </c:pt>
              <c:pt idx="2">
                <c:v>-31.690387847333316</c:v>
              </c:pt>
              <c:pt idx="3">
                <c:v>-29.53878187399998</c:v>
              </c:pt>
              <c:pt idx="4">
                <c:v>-28.58828175333332</c:v>
              </c:pt>
              <c:pt idx="5">
                <c:v>-29.032008126333327</c:v>
              </c:pt>
              <c:pt idx="6">
                <c:v>-27.675503228333319</c:v>
              </c:pt>
              <c:pt idx="7">
                <c:v>-27.138661630000001</c:v>
              </c:pt>
              <c:pt idx="8">
                <c:v>-25.057276669999997</c:v>
              </c:pt>
              <c:pt idx="9">
                <c:v>-23.271105468000023</c:v>
              </c:pt>
              <c:pt idx="10">
                <c:v>-21.568981918999999</c:v>
              </c:pt>
              <c:pt idx="11">
                <c:v>-20.666247178999988</c:v>
              </c:pt>
              <c:pt idx="12">
                <c:v>-19.883877514666665</c:v>
              </c:pt>
              <c:pt idx="13">
                <c:v>-18.917011253666679</c:v>
              </c:pt>
              <c:pt idx="14">
                <c:v>-17.612395329333332</c:v>
              </c:pt>
              <c:pt idx="15">
                <c:v>-17.768725467666666</c:v>
              </c:pt>
              <c:pt idx="16">
                <c:v>-17.250457021666676</c:v>
              </c:pt>
              <c:pt idx="17">
                <c:v>-16.090176699000001</c:v>
              </c:pt>
              <c:pt idx="18">
                <c:v>-15.873421563666675</c:v>
              </c:pt>
              <c:pt idx="19">
                <c:v>-15.376276539333338</c:v>
              </c:pt>
              <c:pt idx="20">
                <c:v>-15.703760226</c:v>
              </c:pt>
              <c:pt idx="21">
                <c:v>-16.348515725999999</c:v>
              </c:pt>
              <c:pt idx="22">
                <c:v>-16.951827098333329</c:v>
              </c:pt>
              <c:pt idx="23">
                <c:v>-16.365185352000001</c:v>
              </c:pt>
              <c:pt idx="24">
                <c:v>-14.325148229666674</c:v>
              </c:pt>
              <c:pt idx="25">
                <c:v>-14.700188994333333</c:v>
              </c:pt>
              <c:pt idx="26">
                <c:v>-15.225301155999999</c:v>
              </c:pt>
              <c:pt idx="27">
                <c:v>-14.795592470333332</c:v>
              </c:pt>
              <c:pt idx="28">
                <c:v>-14.508745755333331</c:v>
              </c:pt>
              <c:pt idx="29">
                <c:v>-14.590336936000005</c:v>
              </c:pt>
              <c:pt idx="30">
                <c:v>-14.037158102333326</c:v>
              </c:pt>
              <c:pt idx="31">
                <c:v>-14.196508588</c:v>
              </c:pt>
              <c:pt idx="32">
                <c:v>-15.232826675333333</c:v>
              </c:pt>
              <c:pt idx="33">
                <c:v>-15.687271016333328</c:v>
              </c:pt>
              <c:pt idx="34">
                <c:v>-17.485300109999983</c:v>
              </c:pt>
              <c:pt idx="35">
                <c:v>-17.805158709333327</c:v>
              </c:pt>
              <c:pt idx="36">
                <c:v>-20.431403119999999</c:v>
              </c:pt>
              <c:pt idx="37">
                <c:v>-18.024386466999999</c:v>
              </c:pt>
              <c:pt idx="38">
                <c:v>-18.938278592</c:v>
              </c:pt>
              <c:pt idx="39">
                <c:v>-19.142492990999983</c:v>
              </c:pt>
              <c:pt idx="40">
                <c:v>-22.150971979000012</c:v>
              </c:pt>
              <c:pt idx="41">
                <c:v>-21.969800629999988</c:v>
              </c:pt>
              <c:pt idx="42">
                <c:v>-21.956021707666665</c:v>
              </c:pt>
              <c:pt idx="43">
                <c:v>-21.691833660666674</c:v>
              </c:pt>
              <c:pt idx="44">
                <c:v>-21.336382852333319</c:v>
              </c:pt>
              <c:pt idx="45">
                <c:v>-21.369223895666654</c:v>
              </c:pt>
              <c:pt idx="46">
                <c:v>-19.089152467333317</c:v>
              </c:pt>
              <c:pt idx="47">
                <c:v>-18.018639501666655</c:v>
              </c:pt>
              <c:pt idx="48">
                <c:v>-15.133755044000003</c:v>
              </c:pt>
              <c:pt idx="49">
                <c:v>-14.603690920333335</c:v>
              </c:pt>
              <c:pt idx="50">
                <c:v>-12.497319163666667</c:v>
              </c:pt>
              <c:pt idx="51">
                <c:v>-12.441117584333329</c:v>
              </c:pt>
              <c:pt idx="52">
                <c:v>-11.796030128333333</c:v>
              </c:pt>
              <c:pt idx="53">
                <c:v>-13.767170438999999</c:v>
              </c:pt>
              <c:pt idx="54">
                <c:v>-13.997317834333336</c:v>
              </c:pt>
              <c:pt idx="55">
                <c:v>-12.78919910166667</c:v>
              </c:pt>
              <c:pt idx="56">
                <c:v>-11.167292197333333</c:v>
              </c:pt>
              <c:pt idx="57">
                <c:v>-10.268667325666669</c:v>
              </c:pt>
              <c:pt idx="58">
                <c:v>-13.793485424000002</c:v>
              </c:pt>
              <c:pt idx="59">
                <c:v>-13.245652818333339</c:v>
              </c:pt>
              <c:pt idx="60">
                <c:v>-12.292824318666673</c:v>
              </c:pt>
              <c:pt idx="61">
                <c:v>-8.1738203156666724</c:v>
              </c:pt>
              <c:pt idx="62">
                <c:v>-7.6465900073333328</c:v>
              </c:pt>
              <c:pt idx="63">
                <c:v>-7.871547481000003</c:v>
              </c:pt>
              <c:pt idx="64">
                <c:v>-9.1022579953333338</c:v>
              </c:pt>
              <c:pt idx="65">
                <c:v>-9.8518956716666732</c:v>
              </c:pt>
              <c:pt idx="66">
                <c:v>-11.194202150333329</c:v>
              </c:pt>
              <c:pt idx="67">
                <c:v>-12.558255593</c:v>
              </c:pt>
              <c:pt idx="68">
                <c:v>-13.663419050333339</c:v>
              </c:pt>
              <c:pt idx="69">
                <c:v>-14.147893270333331</c:v>
              </c:pt>
              <c:pt idx="70">
                <c:v>-15.43025428166667</c:v>
              </c:pt>
              <c:pt idx="71">
                <c:v>-17.539670193999999</c:v>
              </c:pt>
              <c:pt idx="72">
                <c:v>-20.812474698666676</c:v>
              </c:pt>
              <c:pt idx="73">
                <c:v>-21.837679494333329</c:v>
              </c:pt>
              <c:pt idx="74">
                <c:v>-23.154682290333316</c:v>
              </c:pt>
              <c:pt idx="75">
                <c:v>-24.603444494666665</c:v>
              </c:pt>
              <c:pt idx="76">
                <c:v>-22.510359476333321</c:v>
              </c:pt>
              <c:pt idx="77">
                <c:v>-19.872034068333321</c:v>
              </c:pt>
              <c:pt idx="78">
                <c:v>-17.60610169800001</c:v>
              </c:pt>
              <c:pt idx="79">
                <c:v>-17.913223399</c:v>
              </c:pt>
              <c:pt idx="80">
                <c:v>-18.576702152666666</c:v>
              </c:pt>
              <c:pt idx="81">
                <c:v>-17.941481137666667</c:v>
              </c:pt>
              <c:pt idx="82">
                <c:v>-19.06691071766668</c:v>
              </c:pt>
              <c:pt idx="83">
                <c:v>-20.01523588666667</c:v>
              </c:pt>
              <c:pt idx="84">
                <c:v>-21.506690272999982</c:v>
              </c:pt>
              <c:pt idx="85">
                <c:v>-22.935785299666666</c:v>
              </c:pt>
              <c:pt idx="86">
                <c:v>-23.103055926000021</c:v>
              </c:pt>
              <c:pt idx="87">
                <c:v>-21.10671225599998</c:v>
              </c:pt>
              <c:pt idx="88">
                <c:v>-20.365677787999989</c:v>
              </c:pt>
              <c:pt idx="89">
                <c:v>-21.753396856999981</c:v>
              </c:pt>
              <c:pt idx="90">
                <c:v>-23.098304935000002</c:v>
              </c:pt>
              <c:pt idx="91">
                <c:v>-26.314243374333319</c:v>
              </c:pt>
              <c:pt idx="92">
                <c:v>-26.33639713966668</c:v>
              </c:pt>
              <c:pt idx="93">
                <c:v>-29.800275859999999</c:v>
              </c:pt>
              <c:pt idx="94">
                <c:v>-28.801658428333337</c:v>
              </c:pt>
              <c:pt idx="95">
                <c:v>-30.329573722333329</c:v>
              </c:pt>
              <c:pt idx="96">
                <c:v>-29.602294774333316</c:v>
              </c:pt>
              <c:pt idx="97">
                <c:v>-31.711234086666668</c:v>
              </c:pt>
              <c:pt idx="98">
                <c:v>-33.718772363666645</c:v>
              </c:pt>
              <c:pt idx="99">
                <c:v>-37.852806448666612</c:v>
              </c:pt>
              <c:pt idx="100">
                <c:v>-39.891842849666624</c:v>
              </c:pt>
              <c:pt idx="101">
                <c:v>-42.188953678000011</c:v>
              </c:pt>
              <c:pt idx="102">
                <c:v>-42.837374366000006</c:v>
              </c:pt>
              <c:pt idx="103">
                <c:v>-45.680729933000002</c:v>
              </c:pt>
              <c:pt idx="104">
                <c:v>-48.185436880666643</c:v>
              </c:pt>
              <c:pt idx="105">
                <c:v>-49.708901731333334</c:v>
              </c:pt>
              <c:pt idx="106">
                <c:v>-51.620102543666654</c:v>
              </c:pt>
              <c:pt idx="107">
                <c:v>-52.504477274999999</c:v>
              </c:pt>
              <c:pt idx="108">
                <c:v>-55.368784406666613</c:v>
              </c:pt>
              <c:pt idx="109">
                <c:v>-56.22475635633333</c:v>
              </c:pt>
              <c:pt idx="110">
                <c:v>-57.066153382333333</c:v>
              </c:pt>
              <c:pt idx="111">
                <c:v>-56.829189059333302</c:v>
              </c:pt>
              <c:pt idx="112">
                <c:v>-57.520330677666642</c:v>
              </c:pt>
              <c:pt idx="113">
                <c:v>-57.977846333999999</c:v>
              </c:pt>
              <c:pt idx="114">
                <c:v>-58.433984578999997</c:v>
              </c:pt>
              <c:pt idx="115">
                <c:v>-57.090082975333324</c:v>
              </c:pt>
              <c:pt idx="116">
                <c:v>-57.670111705333326</c:v>
              </c:pt>
              <c:pt idx="117">
                <c:v>-57.949241157999978</c:v>
              </c:pt>
              <c:pt idx="118">
                <c:v>-58.332973060666625</c:v>
              </c:pt>
              <c:pt idx="119">
                <c:v>-55.692194692666654</c:v>
              </c:pt>
              <c:pt idx="120">
                <c:v>-53.994793971333316</c:v>
              </c:pt>
              <c:pt idx="121">
                <c:v>-51.876362959333314</c:v>
              </c:pt>
              <c:pt idx="122">
                <c:v>-51.264132705333331</c:v>
              </c:pt>
              <c:pt idx="123">
                <c:v>-48.920429021666628</c:v>
              </c:pt>
              <c:pt idx="124">
                <c:v>-47.272313022000034</c:v>
              </c:pt>
              <c:pt idx="125">
                <c:v>-45.783349073333298</c:v>
              </c:pt>
              <c:pt idx="126">
                <c:v>-45.8817819526666</c:v>
              </c:pt>
              <c:pt idx="127">
                <c:v>-43.341092351333295</c:v>
              </c:pt>
              <c:pt idx="128">
                <c:v>-39.368540361666625</c:v>
              </c:pt>
              <c:pt idx="129">
                <c:v>-34.048267384333315</c:v>
              </c:pt>
              <c:pt idx="130">
                <c:v>-31.199452246000003</c:v>
              </c:pt>
              <c:pt idx="131">
                <c:v>-30.060887425000015</c:v>
              </c:pt>
              <c:pt idx="132">
                <c:v>-28.313906132333329</c:v>
              </c:pt>
              <c:pt idx="133">
                <c:v>-27.774001187666681</c:v>
              </c:pt>
              <c:pt idx="134">
                <c:v>-27.099772895333309</c:v>
              </c:pt>
              <c:pt idx="135">
                <c:v>-28.95582872066668</c:v>
              </c:pt>
              <c:pt idx="136">
                <c:v>-28.416574178999987</c:v>
              </c:pt>
              <c:pt idx="137">
                <c:v>-26.872673899999985</c:v>
              </c:pt>
              <c:pt idx="138">
                <c:v>-24.905394719333319</c:v>
              </c:pt>
              <c:pt idx="139">
                <c:v>-25.310507048066668</c:v>
              </c:pt>
              <c:pt idx="140">
                <c:v>-25.915913956899999</c:v>
              </c:pt>
              <c:pt idx="141">
                <c:v>-24.987001172466666</c:v>
              </c:pt>
              <c:pt idx="142">
                <c:v>-24.262727613033309</c:v>
              </c:pt>
              <c:pt idx="143">
                <c:v>-24.622196710699999</c:v>
              </c:pt>
              <c:pt idx="144">
                <c:v>-23.1816488212</c:v>
              </c:pt>
              <c:pt idx="145">
                <c:v>-21.815946676499991</c:v>
              </c:pt>
              <c:pt idx="146">
                <c:v>-20.830222382333318</c:v>
              </c:pt>
              <c:pt idx="147">
                <c:v>-22.964345588199983</c:v>
              </c:pt>
              <c:pt idx="148">
                <c:v>-23.358543269966653</c:v>
              </c:pt>
            </c:numLit>
          </c:val>
        </c:ser>
        <c:ser>
          <c:idx val="2"/>
          <c:order val="2"/>
          <c:tx>
            <c:v>comercio</c:v>
          </c:tx>
          <c:spPr>
            <a:ln w="38100">
              <a:solidFill>
                <a:schemeClr val="accent2"/>
              </a:solidFill>
              <a:prstDash val="solid"/>
            </a:ln>
          </c:spPr>
          <c:marker>
            <c:symbol val="none"/>
          </c:marker>
          <c:dLbls>
            <c:dLbl>
              <c:idx val="21"/>
              <c:layout>
                <c:manualLayout>
                  <c:x val="0.48287198142785903"/>
                  <c:y val="0.23694615096190108"/>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dLbl>
            <c:delete val="1"/>
            <c:txPr>
              <a:bodyPr/>
              <a:lstStyle/>
              <a:p>
                <a:pPr>
                  <a:defRPr baseline="0">
                    <a:solidFill>
                      <a:schemeClr val="accent6"/>
                    </a:solidFill>
                  </a:defRPr>
                </a:pPr>
                <a:endParaRPr lang="pt-PT"/>
              </a:p>
            </c:txPr>
          </c:dLbls>
          <c:cat>
            <c:strLit>
              <c:ptCount val="15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 </c:v>
              </c:pt>
              <c:pt idx="151">
                <c:v> </c:v>
              </c:pt>
              <c:pt idx="152">
                <c:v> </c:v>
              </c:pt>
              <c:pt idx="153">
                <c:v> </c:v>
              </c:pt>
            </c:strLit>
          </c:cat>
          <c:val>
            <c:numLit>
              <c:formatCode>0.0</c:formatCode>
              <c:ptCount val="154"/>
              <c:pt idx="0">
                <c:v>-10.705003779465386</c:v>
              </c:pt>
              <c:pt idx="1">
                <c:v>-10.310131984593591</c:v>
              </c:pt>
              <c:pt idx="2">
                <c:v>-10.748593523055119</c:v>
              </c:pt>
              <c:pt idx="3">
                <c:v>-11.887055061516667</c:v>
              </c:pt>
              <c:pt idx="4">
                <c:v>-15.353721728183332</c:v>
              </c:pt>
              <c:pt idx="5">
                <c:v>-17.120388394850011</c:v>
              </c:pt>
              <c:pt idx="6">
                <c:v>-18.420388394849986</c:v>
              </c:pt>
              <c:pt idx="7">
                <c:v>-16.753721728183329</c:v>
              </c:pt>
              <c:pt idx="8">
                <c:v>-14.720388394849998</c:v>
              </c:pt>
              <c:pt idx="9">
                <c:v>-12.387055061516667</c:v>
              </c:pt>
              <c:pt idx="10">
                <c:v>-10.487055061516669</c:v>
              </c:pt>
              <c:pt idx="11">
                <c:v>-10.987055061516669</c:v>
              </c:pt>
              <c:pt idx="12">
                <c:v>-10.753721728183335</c:v>
              </c:pt>
              <c:pt idx="13">
                <c:v>-10.620388394849998</c:v>
              </c:pt>
              <c:pt idx="14">
                <c:v>-9.3537217281833325</c:v>
              </c:pt>
              <c:pt idx="15">
                <c:v>-8.3537217281833342</c:v>
              </c:pt>
              <c:pt idx="16">
                <c:v>-8.4870550615166707</c:v>
              </c:pt>
              <c:pt idx="17">
                <c:v>-8.9537217281833357</c:v>
              </c:pt>
              <c:pt idx="18">
                <c:v>-8.2537217281833311</c:v>
              </c:pt>
              <c:pt idx="19">
                <c:v>-7.7203883948500014</c:v>
              </c:pt>
              <c:pt idx="20">
                <c:v>-7.12038839485</c:v>
              </c:pt>
              <c:pt idx="21">
                <c:v>-8.087055061516665</c:v>
              </c:pt>
              <c:pt idx="22">
                <c:v>-8.5203883948499985</c:v>
              </c:pt>
              <c:pt idx="23">
                <c:v>-7.9537217281833366</c:v>
              </c:pt>
              <c:pt idx="24">
                <c:v>-6.2870550615166669</c:v>
              </c:pt>
              <c:pt idx="25">
                <c:v>-6.1870550615166655</c:v>
              </c:pt>
              <c:pt idx="26">
                <c:v>-6.6870550615166655</c:v>
              </c:pt>
              <c:pt idx="27">
                <c:v>-8.087055061516665</c:v>
              </c:pt>
              <c:pt idx="28">
                <c:v>-9.2870550615166625</c:v>
              </c:pt>
              <c:pt idx="29">
                <c:v>-10.820388394850001</c:v>
              </c:pt>
              <c:pt idx="30">
                <c:v>-11.420388394850001</c:v>
              </c:pt>
              <c:pt idx="31">
                <c:v>-11.453721728183334</c:v>
              </c:pt>
              <c:pt idx="32">
                <c:v>-11.787055061516661</c:v>
              </c:pt>
              <c:pt idx="33">
                <c:v>-13.487055061516669</c:v>
              </c:pt>
              <c:pt idx="34">
                <c:v>-14.12038839485</c:v>
              </c:pt>
              <c:pt idx="35">
                <c:v>-15.187055061516668</c:v>
              </c:pt>
              <c:pt idx="36">
                <c:v>-14.420388394850001</c:v>
              </c:pt>
              <c:pt idx="37">
                <c:v>-13.553721728183334</c:v>
              </c:pt>
              <c:pt idx="38">
                <c:v>-11.653721728183333</c:v>
              </c:pt>
              <c:pt idx="39">
                <c:v>-10.820388394850001</c:v>
              </c:pt>
              <c:pt idx="40">
                <c:v>-10.787055061516668</c:v>
              </c:pt>
              <c:pt idx="41">
                <c:v>-8.8870550615166675</c:v>
              </c:pt>
              <c:pt idx="42">
                <c:v>-6.1203883948500009</c:v>
              </c:pt>
              <c:pt idx="43">
                <c:v>-3.7537217281833368</c:v>
              </c:pt>
              <c:pt idx="44">
                <c:v>-4.4537217281833383</c:v>
              </c:pt>
              <c:pt idx="45">
                <c:v>-3.853721728183336</c:v>
              </c:pt>
              <c:pt idx="46">
                <c:v>-4.1537217281833367</c:v>
              </c:pt>
              <c:pt idx="47">
                <c:v>-4.0537217281833362</c:v>
              </c:pt>
              <c:pt idx="48">
                <c:v>-5.4203883948500033</c:v>
              </c:pt>
              <c:pt idx="49">
                <c:v>-4.7870550615166669</c:v>
              </c:pt>
              <c:pt idx="50">
                <c:v>-2.887055061516667</c:v>
              </c:pt>
              <c:pt idx="51">
                <c:v>-1.6870550615166684</c:v>
              </c:pt>
              <c:pt idx="52">
                <c:v>-0.98705506151666678</c:v>
              </c:pt>
              <c:pt idx="53">
                <c:v>-1.787055061516668</c:v>
              </c:pt>
              <c:pt idx="54">
                <c:v>-3.887055061516667</c:v>
              </c:pt>
              <c:pt idx="55">
                <c:v>-4.5537217281833362</c:v>
              </c:pt>
              <c:pt idx="56">
                <c:v>-4.7537217281833373</c:v>
              </c:pt>
              <c:pt idx="57">
                <c:v>-2.6870550615166682</c:v>
              </c:pt>
              <c:pt idx="58">
                <c:v>-2.353721728183336</c:v>
              </c:pt>
              <c:pt idx="59">
                <c:v>-3.62038839485</c:v>
              </c:pt>
              <c:pt idx="60">
                <c:v>-4.5537217281833362</c:v>
              </c:pt>
              <c:pt idx="61">
                <c:v>-5.2203883948500014</c:v>
              </c:pt>
              <c:pt idx="62">
                <c:v>-3.8203883948499997</c:v>
              </c:pt>
              <c:pt idx="63">
                <c:v>-3.9537217281833357</c:v>
              </c:pt>
              <c:pt idx="64">
                <c:v>-2.6537217281833363</c:v>
              </c:pt>
              <c:pt idx="65">
                <c:v>-3.2537217281833368</c:v>
              </c:pt>
              <c:pt idx="66">
                <c:v>-4.1870550615166655</c:v>
              </c:pt>
              <c:pt idx="67">
                <c:v>-6.2537217281833373</c:v>
              </c:pt>
              <c:pt idx="68">
                <c:v>-7.0537217281833362</c:v>
              </c:pt>
              <c:pt idx="69">
                <c:v>-7.1870550615166655</c:v>
              </c:pt>
              <c:pt idx="70">
                <c:v>-8.587055061516665</c:v>
              </c:pt>
              <c:pt idx="71">
                <c:v>-12.287055061516668</c:v>
              </c:pt>
              <c:pt idx="72">
                <c:v>-15.720388394849998</c:v>
              </c:pt>
              <c:pt idx="73">
                <c:v>-18.253721728183329</c:v>
              </c:pt>
              <c:pt idx="74">
                <c:v>-17.787055061516675</c:v>
              </c:pt>
              <c:pt idx="75">
                <c:v>-16.187055061516684</c:v>
              </c:pt>
              <c:pt idx="76">
                <c:v>-14.60540170571111</c:v>
              </c:pt>
              <c:pt idx="77">
                <c:v>-12.731315579672218</c:v>
              </c:pt>
              <c:pt idx="78">
                <c:v>-12.050199364766675</c:v>
              </c:pt>
              <c:pt idx="79">
                <c:v>-11.391627029966671</c:v>
              </c:pt>
              <c:pt idx="80">
                <c:v>-10.059111116166672</c:v>
              </c:pt>
              <c:pt idx="81">
                <c:v>-8.9660504117000048</c:v>
              </c:pt>
              <c:pt idx="82">
                <c:v>-8.9450386707666709</c:v>
              </c:pt>
              <c:pt idx="83">
                <c:v>-10.095267186033333</c:v>
              </c:pt>
              <c:pt idx="84">
                <c:v>-12.518904015266671</c:v>
              </c:pt>
              <c:pt idx="85">
                <c:v>-12.155479102266675</c:v>
              </c:pt>
              <c:pt idx="86">
                <c:v>-11.071014587933334</c:v>
              </c:pt>
              <c:pt idx="87">
                <c:v>-9.7130664543333349</c:v>
              </c:pt>
              <c:pt idx="88">
                <c:v>-10.61534500466667</c:v>
              </c:pt>
              <c:pt idx="89">
                <c:v>-10.936596493100005</c:v>
              </c:pt>
              <c:pt idx="90">
                <c:v>-11.416954970533332</c:v>
              </c:pt>
              <c:pt idx="91">
                <c:v>-10.936925388933327</c:v>
              </c:pt>
              <c:pt idx="92">
                <c:v>-11.255283854366674</c:v>
              </c:pt>
              <c:pt idx="93">
                <c:v>-11.719465100599999</c:v>
              </c:pt>
              <c:pt idx="94">
                <c:v>-12.189714175400002</c:v>
              </c:pt>
              <c:pt idx="95">
                <c:v>-13.549637422</c:v>
              </c:pt>
              <c:pt idx="96">
                <c:v>-13.120823367633328</c:v>
              </c:pt>
              <c:pt idx="97">
                <c:v>-13.390757168266672</c:v>
              </c:pt>
              <c:pt idx="98">
                <c:v>-11.487290535533338</c:v>
              </c:pt>
              <c:pt idx="99">
                <c:v>-12.0640296245</c:v>
              </c:pt>
              <c:pt idx="100">
                <c:v>-13.557469730833336</c:v>
              </c:pt>
              <c:pt idx="101">
                <c:v>-17.216608966500001</c:v>
              </c:pt>
              <c:pt idx="102">
                <c:v>-18.424406635533309</c:v>
              </c:pt>
              <c:pt idx="103">
                <c:v>-18.183113740299987</c:v>
              </c:pt>
              <c:pt idx="104">
                <c:v>-18.791166984466667</c:v>
              </c:pt>
              <c:pt idx="105">
                <c:v>-21.055668506066663</c:v>
              </c:pt>
              <c:pt idx="106">
                <c:v>-23.714361851899998</c:v>
              </c:pt>
              <c:pt idx="107">
                <c:v>-25.889412779733309</c:v>
              </c:pt>
              <c:pt idx="108">
                <c:v>-27.530892989600005</c:v>
              </c:pt>
              <c:pt idx="109">
                <c:v>-26.887315113766665</c:v>
              </c:pt>
              <c:pt idx="110">
                <c:v>-26.389382366499991</c:v>
              </c:pt>
              <c:pt idx="111">
                <c:v>-25.873732931333304</c:v>
              </c:pt>
              <c:pt idx="112">
                <c:v>-26.814547250433321</c:v>
              </c:pt>
              <c:pt idx="113">
                <c:v>-25.964109469233321</c:v>
              </c:pt>
              <c:pt idx="114">
                <c:v>-24.581191314699996</c:v>
              </c:pt>
              <c:pt idx="115">
                <c:v>-24.866418841433315</c:v>
              </c:pt>
              <c:pt idx="116">
                <c:v>-26.128006968099999</c:v>
              </c:pt>
              <c:pt idx="117">
                <c:v>-29.138462364100004</c:v>
              </c:pt>
              <c:pt idx="118">
                <c:v>-29.769968731133329</c:v>
              </c:pt>
              <c:pt idx="119">
                <c:v>-29.324036268466667</c:v>
              </c:pt>
              <c:pt idx="120">
                <c:v>-28.364270809466664</c:v>
              </c:pt>
              <c:pt idx="121">
                <c:v>-27.343360402433326</c:v>
              </c:pt>
              <c:pt idx="122">
                <c:v>-25.869223388033319</c:v>
              </c:pt>
              <c:pt idx="123">
                <c:v>-24.017259037633327</c:v>
              </c:pt>
              <c:pt idx="124">
                <c:v>-22.059370256233329</c:v>
              </c:pt>
              <c:pt idx="125">
                <c:v>-21.040626606366644</c:v>
              </c:pt>
              <c:pt idx="126">
                <c:v>-19.0398234745</c:v>
              </c:pt>
              <c:pt idx="127">
                <c:v>-18.030899205000001</c:v>
              </c:pt>
              <c:pt idx="128">
                <c:v>-18.170657851766666</c:v>
              </c:pt>
              <c:pt idx="129">
                <c:v>-18.912068654133325</c:v>
              </c:pt>
              <c:pt idx="130">
                <c:v>-18.234042291699989</c:v>
              </c:pt>
              <c:pt idx="131">
                <c:v>-16.430589126433329</c:v>
              </c:pt>
              <c:pt idx="132">
                <c:v>-13.653759084800004</c:v>
              </c:pt>
              <c:pt idx="133">
                <c:v>-12.240972744366662</c:v>
              </c:pt>
              <c:pt idx="134">
                <c:v>-10.372521409566675</c:v>
              </c:pt>
              <c:pt idx="135">
                <c:v>-9.277399686699999</c:v>
              </c:pt>
              <c:pt idx="136">
                <c:v>-8.0668281169</c:v>
              </c:pt>
              <c:pt idx="137">
                <c:v>-6.5283777716333331</c:v>
              </c:pt>
              <c:pt idx="138">
                <c:v>-5.6170189764666638</c:v>
              </c:pt>
              <c:pt idx="139">
                <c:v>-5.8226934342999996</c:v>
              </c:pt>
              <c:pt idx="140">
                <c:v>-5.5655483537333339</c:v>
              </c:pt>
              <c:pt idx="141">
                <c:v>-5.5066707642333395</c:v>
              </c:pt>
              <c:pt idx="142">
                <c:v>-4.3396112195666694</c:v>
              </c:pt>
              <c:pt idx="143">
                <c:v>-4.8504881748999971</c:v>
              </c:pt>
              <c:pt idx="144">
                <c:v>-4.5946169126666669</c:v>
              </c:pt>
              <c:pt idx="145">
                <c:v>-4.5310488763000007</c:v>
              </c:pt>
              <c:pt idx="146">
                <c:v>-3.8813858389333342</c:v>
              </c:pt>
              <c:pt idx="147">
                <c:v>-3.0260778662999996</c:v>
              </c:pt>
              <c:pt idx="148">
                <c:v>-2.7709837202666683</c:v>
              </c:pt>
            </c:numLit>
          </c:val>
        </c:ser>
        <c:ser>
          <c:idx val="3"/>
          <c:order val="3"/>
          <c:tx>
            <c:v>servicos</c:v>
          </c:tx>
          <c:spPr>
            <a:ln w="25400">
              <a:solidFill>
                <a:srgbClr val="333333"/>
              </a:solidFill>
              <a:prstDash val="solid"/>
            </a:ln>
          </c:spPr>
          <c:marker>
            <c:symbol val="none"/>
          </c:marker>
          <c:dLbls>
            <c:dLbl>
              <c:idx val="20"/>
              <c:layout>
                <c:manualLayout>
                  <c:x val="0.11421646762239759"/>
                  <c:y val="0.19358137925067057"/>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dLbl>
            <c:delete val="1"/>
          </c:dLbls>
          <c:cat>
            <c:strLit>
              <c:ptCount val="15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 </c:v>
              </c:pt>
              <c:pt idx="151">
                <c:v> </c:v>
              </c:pt>
              <c:pt idx="152">
                <c:v> </c:v>
              </c:pt>
              <c:pt idx="153">
                <c:v> </c:v>
              </c:pt>
            </c:strLit>
          </c:cat>
          <c:val>
            <c:numLit>
              <c:formatCode>0.0</c:formatCode>
              <c:ptCount val="154"/>
              <c:pt idx="0">
                <c:v>-20.799119036999983</c:v>
              </c:pt>
              <c:pt idx="1">
                <c:v>-18.981870183666668</c:v>
              </c:pt>
              <c:pt idx="2">
                <c:v>-21.142852071</c:v>
              </c:pt>
              <c:pt idx="3">
                <c:v>-26.565164548333311</c:v>
              </c:pt>
              <c:pt idx="4">
                <c:v>-29.127916860999999</c:v>
              </c:pt>
              <c:pt idx="5">
                <c:v>-30.163660660333321</c:v>
              </c:pt>
              <c:pt idx="6">
                <c:v>-22.057105330333329</c:v>
              </c:pt>
              <c:pt idx="7">
                <c:v>-22.103866302333326</c:v>
              </c:pt>
              <c:pt idx="8">
                <c:v>-18.385732672333294</c:v>
              </c:pt>
              <c:pt idx="9">
                <c:v>-18.062225723999987</c:v>
              </c:pt>
              <c:pt idx="10">
                <c:v>-15.758120779999999</c:v>
              </c:pt>
              <c:pt idx="11">
                <c:v>-17.237782864</c:v>
              </c:pt>
              <c:pt idx="12">
                <c:v>-17.998037699999983</c:v>
              </c:pt>
              <c:pt idx="13">
                <c:v>-19.643162061666668</c:v>
              </c:pt>
              <c:pt idx="14">
                <c:v>-16.293440058333307</c:v>
              </c:pt>
              <c:pt idx="15">
                <c:v>-17.793939316666666</c:v>
              </c:pt>
              <c:pt idx="16">
                <c:v>-14.89562930133334</c:v>
              </c:pt>
              <c:pt idx="17">
                <c:v>-14.823611997333336</c:v>
              </c:pt>
              <c:pt idx="18">
                <c:v>-9.6653111986666662</c:v>
              </c:pt>
              <c:pt idx="19">
                <c:v>-8.1609221763333331</c:v>
              </c:pt>
              <c:pt idx="20">
                <c:v>-8.4210198920000003</c:v>
              </c:pt>
              <c:pt idx="21">
                <c:v>-12.811122874333334</c:v>
              </c:pt>
              <c:pt idx="22">
                <c:v>-12.894767536333338</c:v>
              </c:pt>
              <c:pt idx="23">
                <c:v>-10.586066007000005</c:v>
              </c:pt>
              <c:pt idx="24">
                <c:v>-5.3567133586666662</c:v>
              </c:pt>
              <c:pt idx="25">
                <c:v>-3.5794802613333347</c:v>
              </c:pt>
              <c:pt idx="26">
                <c:v>-3.4425644856666664</c:v>
              </c:pt>
              <c:pt idx="27">
                <c:v>-4.8341874013333337</c:v>
              </c:pt>
              <c:pt idx="28">
                <c:v>-8.4964729853333338</c:v>
              </c:pt>
              <c:pt idx="29">
                <c:v>-14.243562118333335</c:v>
              </c:pt>
              <c:pt idx="30">
                <c:v>-18.193215433333329</c:v>
              </c:pt>
              <c:pt idx="31">
                <c:v>-18.767328142666667</c:v>
              </c:pt>
              <c:pt idx="32">
                <c:v>-14.800595911666676</c:v>
              </c:pt>
              <c:pt idx="33">
                <c:v>-12.525959924</c:v>
              </c:pt>
              <c:pt idx="34">
                <c:v>-11.852658361666673</c:v>
              </c:pt>
              <c:pt idx="35">
                <c:v>-9.3419556520000011</c:v>
              </c:pt>
              <c:pt idx="36">
                <c:v>-9.8700498086666766</c:v>
              </c:pt>
              <c:pt idx="37">
                <c:v>-10.783506467</c:v>
              </c:pt>
              <c:pt idx="38">
                <c:v>-15.133869395666666</c:v>
              </c:pt>
              <c:pt idx="39">
                <c:v>-13.720720995333327</c:v>
              </c:pt>
              <c:pt idx="40">
                <c:v>-10.143996838333337</c:v>
              </c:pt>
              <c:pt idx="41">
                <c:v>-6.852442831666667</c:v>
              </c:pt>
              <c:pt idx="42">
                <c:v>-6.6264372756666665</c:v>
              </c:pt>
              <c:pt idx="43">
                <c:v>-8.7946554536666657</c:v>
              </c:pt>
              <c:pt idx="44">
                <c:v>-12.657528698</c:v>
              </c:pt>
              <c:pt idx="45">
                <c:v>-15.34738317033333</c:v>
              </c:pt>
              <c:pt idx="46">
                <c:v>-15.867956499666674</c:v>
              </c:pt>
              <c:pt idx="47">
                <c:v>-15.877977772666666</c:v>
              </c:pt>
              <c:pt idx="48">
                <c:v>-15.697066928</c:v>
              </c:pt>
              <c:pt idx="49">
                <c:v>-11.759878323000001</c:v>
              </c:pt>
              <c:pt idx="50">
                <c:v>-10.884347981333335</c:v>
              </c:pt>
              <c:pt idx="51">
                <c:v>-11.477105739666673</c:v>
              </c:pt>
              <c:pt idx="52">
                <c:v>-15.810426223333337</c:v>
              </c:pt>
              <c:pt idx="53">
                <c:v>-18.641428439666679</c:v>
              </c:pt>
              <c:pt idx="54">
                <c:v>-18.604604747666677</c:v>
              </c:pt>
              <c:pt idx="55">
                <c:v>-15.626988438666666</c:v>
              </c:pt>
              <c:pt idx="56">
                <c:v>-11.617435117666675</c:v>
              </c:pt>
              <c:pt idx="57">
                <c:v>-9.4532277629999992</c:v>
              </c:pt>
              <c:pt idx="58">
                <c:v>-11.366863269333336</c:v>
              </c:pt>
              <c:pt idx="59">
                <c:v>-11.508762752000001</c:v>
              </c:pt>
              <c:pt idx="60">
                <c:v>-10.858957932000004</c:v>
              </c:pt>
              <c:pt idx="61">
                <c:v>-10.416496215000013</c:v>
              </c:pt>
              <c:pt idx="62">
                <c:v>-10.467523777333334</c:v>
              </c:pt>
              <c:pt idx="63">
                <c:v>-8.6202694096666672</c:v>
              </c:pt>
              <c:pt idx="64">
                <c:v>-9.6838469610000004</c:v>
              </c:pt>
              <c:pt idx="65">
                <c:v>-7.2659307609999946</c:v>
              </c:pt>
              <c:pt idx="66">
                <c:v>-10.990250263</c:v>
              </c:pt>
              <c:pt idx="67">
                <c:v>-12.357160675666675</c:v>
              </c:pt>
              <c:pt idx="68">
                <c:v>-12.857946502000008</c:v>
              </c:pt>
              <c:pt idx="69">
                <c:v>-14.635217373</c:v>
              </c:pt>
              <c:pt idx="70">
                <c:v>-14.41354489800001</c:v>
              </c:pt>
              <c:pt idx="71">
                <c:v>-16.903368701333321</c:v>
              </c:pt>
              <c:pt idx="72">
                <c:v>-15.96888314366667</c:v>
              </c:pt>
              <c:pt idx="73">
                <c:v>-15.667878711999998</c:v>
              </c:pt>
              <c:pt idx="74">
                <c:v>-16.752136977666655</c:v>
              </c:pt>
              <c:pt idx="75">
                <c:v>-14.181676980999997</c:v>
              </c:pt>
              <c:pt idx="76">
                <c:v>-12.039146964333332</c:v>
              </c:pt>
              <c:pt idx="77">
                <c:v>-9.3275767946666708</c:v>
              </c:pt>
              <c:pt idx="78">
                <c:v>-8.2928443246666728</c:v>
              </c:pt>
              <c:pt idx="79">
                <c:v>-6.9091390636666699</c:v>
              </c:pt>
              <c:pt idx="80">
                <c:v>-6.4819561246666701</c:v>
              </c:pt>
              <c:pt idx="81">
                <c:v>-4.6335383986666674</c:v>
              </c:pt>
              <c:pt idx="82">
                <c:v>-4.1745592836666674</c:v>
              </c:pt>
              <c:pt idx="83">
                <c:v>-3.7044793406666683</c:v>
              </c:pt>
              <c:pt idx="84">
                <c:v>-4.7784504266666685</c:v>
              </c:pt>
              <c:pt idx="85">
                <c:v>-5.2863431146666739</c:v>
              </c:pt>
              <c:pt idx="86">
                <c:v>-4.5002771963333377</c:v>
              </c:pt>
              <c:pt idx="87">
                <c:v>-5.7367225149999994</c:v>
              </c:pt>
              <c:pt idx="88">
                <c:v>-6.0589949179999945</c:v>
              </c:pt>
              <c:pt idx="89">
                <c:v>-7.9949805416666644</c:v>
              </c:pt>
              <c:pt idx="90">
                <c:v>-7.3214176463333311</c:v>
              </c:pt>
              <c:pt idx="91">
                <c:v>-7.2295411946666714</c:v>
              </c:pt>
              <c:pt idx="92">
                <c:v>-5.7513575420000009</c:v>
              </c:pt>
              <c:pt idx="93">
                <c:v>-5.3312900473333364</c:v>
              </c:pt>
              <c:pt idx="94">
                <c:v>-5.2012762490000002</c:v>
              </c:pt>
              <c:pt idx="95">
                <c:v>-5.8223287096666674</c:v>
              </c:pt>
              <c:pt idx="96">
                <c:v>-8.8582078783333387</c:v>
              </c:pt>
              <c:pt idx="97">
                <c:v>-10.887626921000004</c:v>
              </c:pt>
              <c:pt idx="98">
                <c:v>-13.120060480999998</c:v>
              </c:pt>
              <c:pt idx="99">
                <c:v>-14.010318069999999</c:v>
              </c:pt>
              <c:pt idx="100">
                <c:v>-14.527871669333329</c:v>
              </c:pt>
              <c:pt idx="101">
                <c:v>-14.270402525333338</c:v>
              </c:pt>
              <c:pt idx="102">
                <c:v>-13.448806961333331</c:v>
              </c:pt>
              <c:pt idx="103">
                <c:v>-13.77630759266667</c:v>
              </c:pt>
              <c:pt idx="104">
                <c:v>-14.531300741999994</c:v>
              </c:pt>
              <c:pt idx="105">
                <c:v>-15.864268670666666</c:v>
              </c:pt>
              <c:pt idx="106">
                <c:v>-16.816224329000011</c:v>
              </c:pt>
              <c:pt idx="107">
                <c:v>-18.156645385999987</c:v>
              </c:pt>
              <c:pt idx="108">
                <c:v>-17.467919241999979</c:v>
              </c:pt>
              <c:pt idx="109">
                <c:v>-16.810583749333329</c:v>
              </c:pt>
              <c:pt idx="110">
                <c:v>-15.675934345000005</c:v>
              </c:pt>
              <c:pt idx="111">
                <c:v>-15.595497004000006</c:v>
              </c:pt>
              <c:pt idx="112">
                <c:v>-16.71645583033332</c:v>
              </c:pt>
              <c:pt idx="113">
                <c:v>-16.655862987333329</c:v>
              </c:pt>
              <c:pt idx="114">
                <c:v>-16.021527832333309</c:v>
              </c:pt>
              <c:pt idx="115">
                <c:v>-14.70632695866667</c:v>
              </c:pt>
              <c:pt idx="116">
                <c:v>-15.482221902666666</c:v>
              </c:pt>
              <c:pt idx="117">
                <c:v>-15.927810508333332</c:v>
              </c:pt>
              <c:pt idx="118">
                <c:v>-17.14016583433332</c:v>
              </c:pt>
              <c:pt idx="119">
                <c:v>-17.336206503</c:v>
              </c:pt>
              <c:pt idx="120">
                <c:v>-18.300176336666667</c:v>
              </c:pt>
              <c:pt idx="121">
                <c:v>-17.960604732333309</c:v>
              </c:pt>
              <c:pt idx="122">
                <c:v>-17.55098868100001</c:v>
              </c:pt>
              <c:pt idx="123">
                <c:v>-17.326168782000011</c:v>
              </c:pt>
              <c:pt idx="124">
                <c:v>-18.084365588000001</c:v>
              </c:pt>
              <c:pt idx="125">
                <c:v>-17.260185254333319</c:v>
              </c:pt>
              <c:pt idx="126">
                <c:v>-15.903222360333331</c:v>
              </c:pt>
              <c:pt idx="127">
                <c:v>-13.152645569333338</c:v>
              </c:pt>
              <c:pt idx="128">
                <c:v>-11.961361452999999</c:v>
              </c:pt>
              <c:pt idx="129">
                <c:v>-10.996409311666676</c:v>
              </c:pt>
              <c:pt idx="130">
                <c:v>-10.115972585</c:v>
              </c:pt>
              <c:pt idx="131">
                <c:v>-8.9371510259999987</c:v>
              </c:pt>
              <c:pt idx="132">
                <c:v>-5.6289819099999949</c:v>
              </c:pt>
              <c:pt idx="133">
                <c:v>-3.9803633699999996</c:v>
              </c:pt>
              <c:pt idx="134">
                <c:v>-3.3201390593333349</c:v>
              </c:pt>
              <c:pt idx="135">
                <c:v>-4.5227520339999971</c:v>
              </c:pt>
              <c:pt idx="136">
                <c:v>-4.2282912846666711</c:v>
              </c:pt>
              <c:pt idx="137">
                <c:v>-4.2449478406666667</c:v>
              </c:pt>
              <c:pt idx="138">
                <c:v>-4.7920892543333338</c:v>
              </c:pt>
              <c:pt idx="139">
                <c:v>-5.4417936566666691</c:v>
              </c:pt>
              <c:pt idx="140">
                <c:v>-4.5412202626666689</c:v>
              </c:pt>
              <c:pt idx="141">
                <c:v>-4.326400720333333</c:v>
              </c:pt>
              <c:pt idx="142">
                <c:v>-1.7341630113333324</c:v>
              </c:pt>
              <c:pt idx="143">
                <c:v>-2.5442552539999994</c:v>
              </c:pt>
              <c:pt idx="144">
                <c:v>-0.11192552533333319</c:v>
              </c:pt>
              <c:pt idx="145">
                <c:v>-2.1113304753333342</c:v>
              </c:pt>
              <c:pt idx="146">
                <c:v>-1.5583057013333341</c:v>
              </c:pt>
              <c:pt idx="147">
                <c:v>-3.4891820893333332</c:v>
              </c:pt>
              <c:pt idx="148">
                <c:v>-3.1008037846666672</c:v>
              </c:pt>
            </c:numLit>
          </c:val>
        </c:ser>
        <c:marker val="1"/>
        <c:axId val="138082944"/>
        <c:axId val="138101120"/>
      </c:lineChart>
      <c:catAx>
        <c:axId val="138082944"/>
        <c:scaling>
          <c:orientation val="minMax"/>
        </c:scaling>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38101120"/>
        <c:crosses val="autoZero"/>
        <c:auto val="1"/>
        <c:lblAlgn val="ctr"/>
        <c:lblOffset val="100"/>
        <c:tickLblSkip val="1"/>
        <c:tickMarkSkip val="1"/>
      </c:catAx>
      <c:valAx>
        <c:axId val="138101120"/>
        <c:scaling>
          <c:orientation val="minMax"/>
          <c:max val="2"/>
          <c:min val="-6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8082944"/>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spPr>
        <a:noFill/>
        <a:ln w="25400">
          <a:noFill/>
        </a:ln>
      </c:spPr>
    </c:title>
    <c:plotArea>
      <c:layout>
        <c:manualLayout>
          <c:layoutTarget val="inner"/>
          <c:xMode val="edge"/>
          <c:yMode val="edge"/>
          <c:x val="0.11375625000000029"/>
          <c:y val="0.18251574074074334"/>
          <c:w val="0.91185410334346562"/>
          <c:h val="0.53953472222221632"/>
        </c:manualLayout>
      </c:layout>
      <c:barChart>
        <c:barDir val="col"/>
        <c:grouping val="clustered"/>
        <c:ser>
          <c:idx val="0"/>
          <c:order val="0"/>
          <c:tx>
            <c:strRef>
              <c:f>'9lay_off'!$C$14:$D$14</c:f>
              <c:strCache>
                <c:ptCount val="1"/>
                <c:pt idx="0">
                  <c:v>beneficiários</c:v>
                </c:pt>
              </c:strCache>
            </c:strRef>
          </c:tx>
          <c:spPr>
            <a:solidFill>
              <a:schemeClr val="accent2"/>
            </a:solidFill>
            <a:ln w="25400">
              <a:solidFill>
                <a:schemeClr val="accent2"/>
              </a:solidFill>
              <a:prstDash val="solid"/>
            </a:ln>
          </c:spPr>
          <c:cat>
            <c:multiLvlStrRef>
              <c:f>'9lay_off'!$E$8:$Q$9</c:f>
              <c:multiLvlStrCache>
                <c:ptCount val="13"/>
                <c:lvl>
                  <c:pt idx="0">
                    <c:v>mai.</c:v>
                  </c:pt>
                  <c:pt idx="1">
                    <c:v>jun.</c:v>
                  </c:pt>
                  <c:pt idx="2">
                    <c:v>jul.</c:v>
                  </c:pt>
                  <c:pt idx="3">
                    <c:v>ago.</c:v>
                  </c:pt>
                  <c:pt idx="4">
                    <c:v>set.</c:v>
                  </c:pt>
                  <c:pt idx="5">
                    <c:v>out.</c:v>
                  </c:pt>
                  <c:pt idx="6">
                    <c:v>nov.</c:v>
                  </c:pt>
                  <c:pt idx="7">
                    <c:v>dez.</c:v>
                  </c:pt>
                  <c:pt idx="8">
                    <c:v>jan.</c:v>
                  </c:pt>
                  <c:pt idx="9">
                    <c:v>fev.</c:v>
                  </c:pt>
                  <c:pt idx="10">
                    <c:v>mar.</c:v>
                  </c:pt>
                  <c:pt idx="11">
                    <c:v>abr.</c:v>
                  </c:pt>
                  <c:pt idx="12">
                    <c:v>mai.</c:v>
                  </c:pt>
                </c:lvl>
                <c:lvl>
                  <c:pt idx="0">
                    <c:v>2014</c:v>
                  </c:pt>
                  <c:pt idx="9">
                    <c:v>2015</c:v>
                  </c:pt>
                </c:lvl>
              </c:multiLvlStrCache>
            </c:multiLvlStrRef>
          </c:cat>
          <c:val>
            <c:numRef>
              <c:f>'9lay_off'!$E$15:$Q$15</c:f>
              <c:numCache>
                <c:formatCode>#,##0</c:formatCode>
                <c:ptCount val="13"/>
                <c:pt idx="0">
                  <c:v>1464</c:v>
                </c:pt>
                <c:pt idx="1">
                  <c:v>827</c:v>
                </c:pt>
                <c:pt idx="2">
                  <c:v>819</c:v>
                </c:pt>
                <c:pt idx="3">
                  <c:v>740</c:v>
                </c:pt>
                <c:pt idx="4">
                  <c:v>815</c:v>
                </c:pt>
                <c:pt idx="5">
                  <c:v>789</c:v>
                </c:pt>
                <c:pt idx="6">
                  <c:v>881</c:v>
                </c:pt>
                <c:pt idx="7">
                  <c:v>1537</c:v>
                </c:pt>
                <c:pt idx="8">
                  <c:v>1692</c:v>
                </c:pt>
                <c:pt idx="9">
                  <c:v>1473</c:v>
                </c:pt>
                <c:pt idx="10">
                  <c:v>1555</c:v>
                </c:pt>
                <c:pt idx="11">
                  <c:v>1581</c:v>
                </c:pt>
                <c:pt idx="12">
                  <c:v>1528</c:v>
                </c:pt>
              </c:numCache>
            </c:numRef>
          </c:val>
        </c:ser>
        <c:axId val="110318720"/>
        <c:axId val="110320256"/>
      </c:barChart>
      <c:catAx>
        <c:axId val="110318720"/>
        <c:scaling>
          <c:orientation val="minMax"/>
        </c:scaling>
        <c:axPos val="b"/>
        <c:numFmt formatCode="General" sourceLinked="1"/>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10320256"/>
        <c:crosses val="autoZero"/>
        <c:auto val="1"/>
        <c:lblAlgn val="ctr"/>
        <c:lblOffset val="100"/>
        <c:tickLblSkip val="1"/>
        <c:tickMarkSkip val="1"/>
      </c:catAx>
      <c:valAx>
        <c:axId val="110320256"/>
        <c:scaling>
          <c:orientation val="minMax"/>
          <c:min val="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1031872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lang val="pt-PT"/>
  <c:chart>
    <c:plotArea>
      <c:layout>
        <c:manualLayout>
          <c:layoutTarget val="inner"/>
          <c:xMode val="edge"/>
          <c:yMode val="edge"/>
          <c:x val="0.19809601609597091"/>
          <c:y val="6.3777172084258704E-2"/>
          <c:w val="0.60380736269639923"/>
          <c:h val="0.7718910485840017"/>
        </c:manualLayout>
      </c:layout>
      <c:radarChart>
        <c:radarStyle val="marker"/>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0.88000000000000012</c:v>
                </c:pt>
                <c:pt idx="1">
                  <c:v>0.96721311475409844</c:v>
                </c:pt>
                <c:pt idx="2">
                  <c:v>0.87912087912087911</c:v>
                </c:pt>
                <c:pt idx="3">
                  <c:v>1.0253164556962024</c:v>
                </c:pt>
                <c:pt idx="4">
                  <c:v>0.99367088607594922</c:v>
                </c:pt>
                <c:pt idx="5">
                  <c:v>1.2129629629629628</c:v>
                </c:pt>
                <c:pt idx="6">
                  <c:v>1.308641975308642</c:v>
                </c:pt>
                <c:pt idx="7">
                  <c:v>1.1523809523809523</c:v>
                </c:pt>
                <c:pt idx="8">
                  <c:v>1.078125</c:v>
                </c:pt>
                <c:pt idx="9">
                  <c:v>0.92783505154639179</c:v>
                </c:pt>
                <c:pt idx="10">
                  <c:v>0.93396226415094341</c:v>
                </c:pt>
                <c:pt idx="11">
                  <c:v>1.2907488986784141</c:v>
                </c:pt>
                <c:pt idx="12">
                  <c:v>1.1060606060606062</c:v>
                </c:pt>
                <c:pt idx="13">
                  <c:v>0.75454545454545463</c:v>
                </c:pt>
                <c:pt idx="14">
                  <c:v>1.0495867768595042</c:v>
                </c:pt>
                <c:pt idx="15">
                  <c:v>1.1886792452830188</c:v>
                </c:pt>
                <c:pt idx="16">
                  <c:v>0.94736842105263164</c:v>
                </c:pt>
                <c:pt idx="17">
                  <c:v>1.0075757575757578</c:v>
                </c:pt>
              </c:numCache>
            </c:numRef>
          </c:val>
        </c:ser>
        <c:axId val="138388608"/>
        <c:axId val="138390144"/>
      </c:radarChart>
      <c:catAx>
        <c:axId val="138388608"/>
        <c:scaling>
          <c:orientation val="minMax"/>
        </c:scaling>
        <c:axPos val="b"/>
        <c:majorGridlines>
          <c:spPr>
            <a:ln w="3175">
              <a:solidFill>
                <a:srgbClr val="333333"/>
              </a:solidFill>
              <a:prstDash val="solid"/>
            </a:ln>
          </c:spPr>
        </c:majorGridlines>
        <c:numFmt formatCode="0000" sourceLinked="0"/>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138390144"/>
        <c:crosses val="autoZero"/>
        <c:lblAlgn val="ctr"/>
        <c:lblOffset val="100"/>
      </c:catAx>
      <c:valAx>
        <c:axId val="138390144"/>
        <c:scaling>
          <c:orientation val="minMax"/>
          <c:max val="1.8"/>
          <c:min val="0"/>
        </c:scaling>
        <c:axPos val="l"/>
        <c:majorGridlines>
          <c:spPr>
            <a:ln w="3175">
              <a:solidFill>
                <a:srgbClr val="333333"/>
              </a:solidFill>
              <a:prstDash val="solid"/>
            </a:ln>
          </c:spPr>
        </c:majorGridlines>
        <c:numFmt formatCode="0.0" sourceLinked="0"/>
        <c:majorTickMark val="cross"/>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138388608"/>
        <c:crosses val="autoZero"/>
        <c:crossBetween val="between"/>
        <c:majorUnit val="0.5"/>
        <c:minorUnit val="0.5"/>
      </c:valAx>
      <c:spPr>
        <a:noFill/>
        <a:ln w="25400">
          <a:noFill/>
        </a:ln>
      </c:spPr>
    </c:plotArea>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spPr>
        <a:noFill/>
        <a:ln w="25400">
          <a:noFill/>
        </a:ln>
      </c:spPr>
    </c:title>
    <c:plotArea>
      <c:layout>
        <c:manualLayout>
          <c:layoutTarget val="inner"/>
          <c:xMode val="edge"/>
          <c:yMode val="edge"/>
          <c:x val="0.11375625000000029"/>
          <c:y val="0.16487685185185186"/>
          <c:w val="0.91185410334346562"/>
          <c:h val="0.61864074074074071"/>
        </c:manualLayout>
      </c:layout>
      <c:barChart>
        <c:barDir val="col"/>
        <c:grouping val="clustered"/>
        <c:ser>
          <c:idx val="0"/>
          <c:order val="0"/>
          <c:tx>
            <c:strRef>
              <c:f>'9lay_off'!$C$37:$D$37</c:f>
              <c:strCache>
                <c:ptCount val="1"/>
                <c:pt idx="0">
                  <c:v>estabelecimentos</c:v>
                </c:pt>
              </c:strCache>
            </c:strRef>
          </c:tx>
          <c:spPr>
            <a:ln w="25400">
              <a:solidFill>
                <a:schemeClr val="tx2"/>
              </a:solidFill>
              <a:prstDash val="solid"/>
            </a:ln>
          </c:spPr>
          <c:cat>
            <c:strRef>
              <c:f>'9lay_off'!$H$35:$Q$35</c:f>
              <c:strCache>
                <c:ptCount val="10"/>
                <c:pt idx="0">
                  <c:v>2005</c:v>
                </c:pt>
                <c:pt idx="1">
                  <c:v>2006</c:v>
                </c:pt>
                <c:pt idx="2">
                  <c:v>2007</c:v>
                </c:pt>
                <c:pt idx="3">
                  <c:v>2008</c:v>
                </c:pt>
                <c:pt idx="4">
                  <c:v>2009</c:v>
                </c:pt>
                <c:pt idx="5">
                  <c:v>2010</c:v>
                </c:pt>
                <c:pt idx="6">
                  <c:v>2011</c:v>
                </c:pt>
                <c:pt idx="7">
                  <c:v>2012</c:v>
                </c:pt>
                <c:pt idx="8">
                  <c:v>2013</c:v>
                </c:pt>
                <c:pt idx="9">
                  <c:v>2014</c:v>
                </c:pt>
              </c:strCache>
            </c:strRef>
          </c:cat>
          <c:val>
            <c:numRef>
              <c:f>'9lay_off'!$H$38:$Q$38</c:f>
              <c:numCache>
                <c:formatCode>0</c:formatCode>
                <c:ptCount val="10"/>
                <c:pt idx="0">
                  <c:v>34</c:v>
                </c:pt>
                <c:pt idx="1">
                  <c:v>49</c:v>
                </c:pt>
                <c:pt idx="2">
                  <c:v>28</c:v>
                </c:pt>
                <c:pt idx="3">
                  <c:v>54</c:v>
                </c:pt>
                <c:pt idx="4">
                  <c:v>423</c:v>
                </c:pt>
                <c:pt idx="5">
                  <c:v>324</c:v>
                </c:pt>
                <c:pt idx="6">
                  <c:v>266</c:v>
                </c:pt>
                <c:pt idx="7">
                  <c:v>550</c:v>
                </c:pt>
                <c:pt idx="8">
                  <c:v>547</c:v>
                </c:pt>
                <c:pt idx="9">
                  <c:v>344</c:v>
                </c:pt>
              </c:numCache>
            </c:numRef>
          </c:val>
        </c:ser>
        <c:axId val="110360448"/>
        <c:axId val="110361984"/>
      </c:barChart>
      <c:catAx>
        <c:axId val="110360448"/>
        <c:scaling>
          <c:orientation val="minMax"/>
        </c:scaling>
        <c:axPos val="b"/>
        <c:numFmt formatCode="General" sourceLinked="1"/>
        <c:maj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10361984"/>
        <c:crosses val="autoZero"/>
        <c:auto val="1"/>
        <c:lblAlgn val="ctr"/>
        <c:lblOffset val="100"/>
        <c:tickLblSkip val="1"/>
        <c:tickMarkSkip val="1"/>
      </c:catAx>
      <c:valAx>
        <c:axId val="110361984"/>
        <c:scaling>
          <c:orientation val="minMax"/>
          <c:min val="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1036044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78"/>
          <c:y val="2.0442129629630001E-2"/>
        </c:manualLayout>
      </c:layout>
      <c:spPr>
        <a:noFill/>
        <a:ln w="25400">
          <a:noFill/>
        </a:ln>
      </c:spPr>
    </c:title>
    <c:plotArea>
      <c:layout>
        <c:manualLayout>
          <c:layoutTarget val="inner"/>
          <c:xMode val="edge"/>
          <c:yMode val="edge"/>
          <c:x val="0.14810763888888889"/>
          <c:y val="0.16487685185185186"/>
          <c:w val="0.91185410334346562"/>
          <c:h val="0.61864074074074071"/>
        </c:manualLayout>
      </c:layout>
      <c:barChart>
        <c:barDir val="col"/>
        <c:grouping val="clustered"/>
        <c:ser>
          <c:idx val="0"/>
          <c:order val="0"/>
          <c:tx>
            <c:strRef>
              <c:f>'9lay_off'!$C$40:$D$40</c:f>
              <c:strCache>
                <c:ptCount val="1"/>
                <c:pt idx="0">
                  <c:v>beneficiários</c:v>
                </c:pt>
              </c:strCache>
            </c:strRef>
          </c:tx>
          <c:spPr>
            <a:solidFill>
              <a:schemeClr val="accent2"/>
            </a:solidFill>
            <a:ln w="25400">
              <a:solidFill>
                <a:schemeClr val="accent2"/>
              </a:solidFill>
              <a:prstDash val="solid"/>
            </a:ln>
          </c:spPr>
          <c:cat>
            <c:strRef>
              <c:f>'9lay_off'!$H$35:$Q$35</c:f>
              <c:strCache>
                <c:ptCount val="10"/>
                <c:pt idx="0">
                  <c:v>2005</c:v>
                </c:pt>
                <c:pt idx="1">
                  <c:v>2006</c:v>
                </c:pt>
                <c:pt idx="2">
                  <c:v>2007</c:v>
                </c:pt>
                <c:pt idx="3">
                  <c:v>2008</c:v>
                </c:pt>
                <c:pt idx="4">
                  <c:v>2009</c:v>
                </c:pt>
                <c:pt idx="5">
                  <c:v>2010</c:v>
                </c:pt>
                <c:pt idx="6">
                  <c:v>2011</c:v>
                </c:pt>
                <c:pt idx="7">
                  <c:v>2012</c:v>
                </c:pt>
                <c:pt idx="8">
                  <c:v>2013</c:v>
                </c:pt>
                <c:pt idx="9">
                  <c:v>2014</c:v>
                </c:pt>
              </c:strCache>
            </c:strRef>
          </c:cat>
          <c:val>
            <c:numRef>
              <c:f>'9lay_off'!$H$41:$Q$41</c:f>
              <c:numCache>
                <c:formatCode>#,##0</c:formatCode>
                <c:ptCount val="10"/>
                <c:pt idx="0">
                  <c:v>588</c:v>
                </c:pt>
                <c:pt idx="1">
                  <c:v>664</c:v>
                </c:pt>
                <c:pt idx="2">
                  <c:v>891</c:v>
                </c:pt>
                <c:pt idx="3">
                  <c:v>1422</c:v>
                </c:pt>
                <c:pt idx="4">
                  <c:v>19278</c:v>
                </c:pt>
                <c:pt idx="5">
                  <c:v>6145</c:v>
                </c:pt>
                <c:pt idx="6">
                  <c:v>3601</c:v>
                </c:pt>
                <c:pt idx="7">
                  <c:v>8703</c:v>
                </c:pt>
                <c:pt idx="8">
                  <c:v>7434</c:v>
                </c:pt>
                <c:pt idx="9">
                  <c:v>4460</c:v>
                </c:pt>
              </c:numCache>
            </c:numRef>
          </c:val>
        </c:ser>
        <c:axId val="110467712"/>
        <c:axId val="110322048"/>
      </c:barChart>
      <c:catAx>
        <c:axId val="110467712"/>
        <c:scaling>
          <c:orientation val="minMax"/>
        </c:scaling>
        <c:axPos val="b"/>
        <c:numFmt formatCode="General" sourceLinked="1"/>
        <c:maj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10322048"/>
        <c:crosses val="autoZero"/>
        <c:auto val="1"/>
        <c:lblAlgn val="ctr"/>
        <c:lblOffset val="100"/>
        <c:tickLblSkip val="1"/>
        <c:tickMarkSkip val="1"/>
      </c:catAx>
      <c:valAx>
        <c:axId val="110322048"/>
        <c:scaling>
          <c:orientation val="minMax"/>
          <c:min val="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1046771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pt-PT"/>
  <c:chart>
    <c:plotArea>
      <c:layout/>
      <c:barChart>
        <c:barDir val="bar"/>
        <c:grouping val="clustered"/>
        <c:ser>
          <c:idx val="0"/>
          <c:order val="0"/>
          <c:spPr>
            <a:solidFill>
              <a:srgbClr val="CC0000"/>
            </a:solidFill>
            <a:ln w="12700">
              <a:solidFill>
                <a:srgbClr val="FFFFFF"/>
              </a:solidFill>
              <a:prstDash val="solid"/>
            </a:ln>
          </c:spPr>
          <c:val>
            <c:numRef>
              <c:f>'16irct'!#REF!</c:f>
              <c:numCache>
                <c:formatCode>General</c:formatCode>
                <c:ptCount val="1"/>
                <c:pt idx="0">
                  <c:v>1</c:v>
                </c:pt>
              </c:numCache>
            </c:numRef>
          </c:val>
        </c:ser>
        <c:gapWidth val="80"/>
        <c:axId val="152662400"/>
        <c:axId val="190841600"/>
      </c:barChart>
      <c:catAx>
        <c:axId val="152662400"/>
        <c:scaling>
          <c:orientation val="maxMin"/>
        </c:scaling>
        <c:axPos val="l"/>
        <c:majorTickMark val="none"/>
        <c:tickLblPos val="none"/>
        <c:spPr>
          <a:ln w="3175">
            <a:solidFill>
              <a:srgbClr val="333333"/>
            </a:solidFill>
            <a:prstDash val="solid"/>
          </a:ln>
        </c:spPr>
        <c:crossAx val="190841600"/>
        <c:crosses val="autoZero"/>
        <c:auto val="1"/>
        <c:lblAlgn val="ctr"/>
        <c:lblOffset val="100"/>
        <c:tickMarkSkip val="1"/>
      </c:catAx>
      <c:valAx>
        <c:axId val="190841600"/>
        <c:scaling>
          <c:orientation val="minMax"/>
          <c:max val="3.4"/>
          <c:min val="-2.1"/>
        </c:scaling>
        <c:axPos val="t"/>
        <c:majorGridlines>
          <c:spPr>
            <a:ln w="3175">
              <a:solidFill>
                <a:srgbClr val="FFFFFF"/>
              </a:solidFill>
              <a:prstDash val="solid"/>
            </a:ln>
          </c:spPr>
        </c:majorGridlines>
        <c:numFmt formatCode="General" sourceLinked="1"/>
        <c:majorTickMark val="none"/>
        <c:tickLblPos val="none"/>
        <c:spPr>
          <a:ln w="9525">
            <a:noFill/>
          </a:ln>
        </c:spPr>
        <c:crossAx val="152662400"/>
        <c:crosses val="autoZero"/>
        <c:crossBetween val="between"/>
      </c:valAx>
      <c:spPr>
        <a:noFill/>
        <a:ln w="25400">
          <a:noFill/>
        </a:ln>
      </c:spPr>
    </c:plotArea>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pt-PT"/>
  <c:chart>
    <c:plotArea>
      <c:layout/>
      <c:barChart>
        <c:barDir val="bar"/>
        <c:grouping val="clustered"/>
        <c:ser>
          <c:idx val="0"/>
          <c:order val="0"/>
          <c:spPr>
            <a:solidFill>
              <a:srgbClr val="CC0000"/>
            </a:solidFill>
            <a:ln w="12700">
              <a:solidFill>
                <a:srgbClr val="FFFFFF"/>
              </a:solidFill>
              <a:prstDash val="solid"/>
            </a:ln>
          </c:spPr>
          <c:val>
            <c:numRef>
              <c:f>'16irct'!#REF!</c:f>
              <c:numCache>
                <c:formatCode>General</c:formatCode>
                <c:ptCount val="1"/>
                <c:pt idx="0">
                  <c:v>1</c:v>
                </c:pt>
              </c:numCache>
            </c:numRef>
          </c:val>
        </c:ser>
        <c:gapWidth val="80"/>
        <c:axId val="133752704"/>
        <c:axId val="133754240"/>
      </c:barChart>
      <c:catAx>
        <c:axId val="133752704"/>
        <c:scaling>
          <c:orientation val="maxMin"/>
        </c:scaling>
        <c:axPos val="l"/>
        <c:majorTickMark val="none"/>
        <c:tickLblPos val="none"/>
        <c:spPr>
          <a:ln w="3175">
            <a:solidFill>
              <a:srgbClr val="333333"/>
            </a:solidFill>
            <a:prstDash val="solid"/>
          </a:ln>
        </c:spPr>
        <c:crossAx val="133754240"/>
        <c:crosses val="autoZero"/>
        <c:auto val="1"/>
        <c:lblAlgn val="ctr"/>
        <c:lblOffset val="100"/>
        <c:tickMarkSkip val="1"/>
      </c:catAx>
      <c:valAx>
        <c:axId val="133754240"/>
        <c:scaling>
          <c:orientation val="minMax"/>
          <c:max val="0.13"/>
          <c:min val="-3.4000000000000002E-2"/>
        </c:scaling>
        <c:axPos val="t"/>
        <c:majorGridlines>
          <c:spPr>
            <a:ln w="3175">
              <a:solidFill>
                <a:srgbClr val="FFFFFF"/>
              </a:solidFill>
              <a:prstDash val="solid"/>
            </a:ln>
          </c:spPr>
        </c:majorGridlines>
        <c:numFmt formatCode="General" sourceLinked="1"/>
        <c:majorTickMark val="none"/>
        <c:tickLblPos val="none"/>
        <c:spPr>
          <a:ln w="9525">
            <a:noFill/>
          </a:ln>
        </c:spPr>
        <c:crossAx val="133752704"/>
        <c:crosses val="autoZero"/>
        <c:crossBetween val="between"/>
        <c:majorUnit val="2.5000000000000001E-2"/>
      </c:valAx>
      <c:spPr>
        <a:noFill/>
        <a:ln w="25400">
          <a:noFill/>
        </a:ln>
      </c:spPr>
    </c:plotArea>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lang val="pt-PT"/>
  <c:chart>
    <c:plotArea>
      <c:layout/>
      <c:barChart>
        <c:barDir val="bar"/>
        <c:grouping val="clustered"/>
        <c:ser>
          <c:idx val="0"/>
          <c:order val="0"/>
          <c:spPr>
            <a:solidFill>
              <a:srgbClr val="CC0000"/>
            </a:solidFill>
            <a:ln w="12700">
              <a:solidFill>
                <a:srgbClr val="FFFFFF"/>
              </a:solidFill>
              <a:prstDash val="solid"/>
            </a:ln>
          </c:spPr>
          <c:val>
            <c:numLit>
              <c:formatCode>General</c:formatCode>
              <c:ptCount val="1"/>
              <c:pt idx="0">
                <c:v>1</c:v>
              </c:pt>
            </c:numLit>
          </c:val>
        </c:ser>
        <c:gapWidth val="80"/>
        <c:axId val="134826240"/>
        <c:axId val="134836224"/>
      </c:barChart>
      <c:catAx>
        <c:axId val="134826240"/>
        <c:scaling>
          <c:orientation val="maxMin"/>
        </c:scaling>
        <c:axPos val="l"/>
        <c:majorTickMark val="none"/>
        <c:tickLblPos val="none"/>
        <c:spPr>
          <a:ln w="3175">
            <a:solidFill>
              <a:srgbClr val="333333"/>
            </a:solidFill>
            <a:prstDash val="solid"/>
          </a:ln>
        </c:spPr>
        <c:crossAx val="134836224"/>
        <c:crosses val="autoZero"/>
        <c:auto val="1"/>
        <c:lblAlgn val="ctr"/>
        <c:lblOffset val="100"/>
        <c:tickMarkSkip val="1"/>
      </c:catAx>
      <c:valAx>
        <c:axId val="134836224"/>
        <c:scaling>
          <c:orientation val="minMax"/>
          <c:max val="3.4"/>
          <c:min val="-2.1"/>
        </c:scaling>
        <c:axPos val="t"/>
        <c:majorGridlines>
          <c:spPr>
            <a:ln w="3175">
              <a:solidFill>
                <a:srgbClr val="FFFFFF"/>
              </a:solidFill>
              <a:prstDash val="solid"/>
            </a:ln>
          </c:spPr>
        </c:majorGridlines>
        <c:numFmt formatCode="General" sourceLinked="1"/>
        <c:majorTickMark val="none"/>
        <c:tickLblPos val="none"/>
        <c:spPr>
          <a:ln w="9525">
            <a:noFill/>
          </a:ln>
        </c:spPr>
        <c:crossAx val="134826240"/>
        <c:crosses val="autoZero"/>
        <c:crossBetween val="between"/>
      </c:valAx>
      <c:spPr>
        <a:noFill/>
        <a:ln w="25400">
          <a:noFill/>
        </a:ln>
      </c:spPr>
    </c:plotArea>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pt-PT"/>
  <c:chart>
    <c:plotArea>
      <c:layout/>
      <c:barChart>
        <c:barDir val="bar"/>
        <c:grouping val="clustered"/>
        <c:ser>
          <c:idx val="0"/>
          <c:order val="0"/>
          <c:spPr>
            <a:solidFill>
              <a:srgbClr val="CC0000"/>
            </a:solidFill>
            <a:ln w="12700">
              <a:solidFill>
                <a:srgbClr val="FFFFFF"/>
              </a:solidFill>
              <a:prstDash val="solid"/>
            </a:ln>
          </c:spPr>
          <c:val>
            <c:numLit>
              <c:formatCode>General</c:formatCode>
              <c:ptCount val="1"/>
              <c:pt idx="0">
                <c:v>1</c:v>
              </c:pt>
            </c:numLit>
          </c:val>
        </c:ser>
        <c:gapWidth val="80"/>
        <c:axId val="134855296"/>
        <c:axId val="134869376"/>
      </c:barChart>
      <c:catAx>
        <c:axId val="134855296"/>
        <c:scaling>
          <c:orientation val="maxMin"/>
        </c:scaling>
        <c:axPos val="l"/>
        <c:majorTickMark val="none"/>
        <c:tickLblPos val="none"/>
        <c:spPr>
          <a:ln w="3175">
            <a:solidFill>
              <a:srgbClr val="333333"/>
            </a:solidFill>
            <a:prstDash val="solid"/>
          </a:ln>
        </c:spPr>
        <c:crossAx val="134869376"/>
        <c:crosses val="autoZero"/>
        <c:auto val="1"/>
        <c:lblAlgn val="ctr"/>
        <c:lblOffset val="100"/>
        <c:tickMarkSkip val="1"/>
      </c:catAx>
      <c:valAx>
        <c:axId val="134869376"/>
        <c:scaling>
          <c:orientation val="minMax"/>
          <c:max val="0.13"/>
          <c:min val="-3.4000000000000002E-2"/>
        </c:scaling>
        <c:axPos val="t"/>
        <c:majorGridlines>
          <c:spPr>
            <a:ln w="3175">
              <a:solidFill>
                <a:srgbClr val="FFFFFF"/>
              </a:solidFill>
              <a:prstDash val="solid"/>
            </a:ln>
          </c:spPr>
        </c:majorGridlines>
        <c:numFmt formatCode="General" sourceLinked="1"/>
        <c:majorTickMark val="none"/>
        <c:tickLblPos val="none"/>
        <c:spPr>
          <a:ln w="9525">
            <a:noFill/>
          </a:ln>
        </c:spPr>
        <c:crossAx val="134855296"/>
        <c:crosses val="autoZero"/>
        <c:crossBetween val="between"/>
        <c:majorUnit val="2.5000000000000001E-2"/>
      </c:valAx>
      <c:spPr>
        <a:noFill/>
        <a:ln w="25400">
          <a:noFill/>
        </a:ln>
      </c:spPr>
    </c:plotArea>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lang val="pt-PT"/>
  <c:chart>
    <c:plotArea>
      <c:layout>
        <c:manualLayout>
          <c:layoutTarget val="inner"/>
          <c:xMode val="edge"/>
          <c:yMode val="edge"/>
          <c:x val="3.9451516222501612E-3"/>
          <c:y val="4.0812466903705144E-2"/>
          <c:w val="0.99605478225174449"/>
          <c:h val="0.93403579928657465"/>
        </c:manualLayout>
      </c:layout>
      <c:barChart>
        <c:barDir val="bar"/>
        <c:grouping val="clustered"/>
        <c:ser>
          <c:idx val="0"/>
          <c:order val="0"/>
          <c:spPr>
            <a:solidFill>
              <a:schemeClr val="accent4"/>
            </a:solidFill>
            <a:ln w="12700">
              <a:solidFill>
                <a:srgbClr val="FFFFFF"/>
              </a:solidFill>
              <a:prstDash val="solid"/>
            </a:ln>
          </c:spPr>
          <c:val>
            <c:numRef>
              <c:f>'16irct'!$J$67:$J$76</c:f>
              <c:numCache>
                <c:formatCode>0.0</c:formatCode>
                <c:ptCount val="10"/>
                <c:pt idx="0">
                  <c:v>5.8802498870992093</c:v>
                </c:pt>
                <c:pt idx="1">
                  <c:v>3.8768312876843902</c:v>
                </c:pt>
                <c:pt idx="2">
                  <c:v>3.4691144658983042</c:v>
                </c:pt>
                <c:pt idx="3">
                  <c:v>3.1999905986320965</c:v>
                </c:pt>
                <c:pt idx="4">
                  <c:v>2.9015153019680939</c:v>
                </c:pt>
                <c:pt idx="5">
                  <c:v>-1.3911047122456166</c:v>
                </c:pt>
                <c:pt idx="6">
                  <c:v>-1.3670675597796667</c:v>
                </c:pt>
                <c:pt idx="7">
                  <c:v>-1.1793050976413921</c:v>
                </c:pt>
                <c:pt idx="8">
                  <c:v>-1.1167015635905275</c:v>
                </c:pt>
                <c:pt idx="9">
                  <c:v>-0.96465564956116356</c:v>
                </c:pt>
              </c:numCache>
            </c:numRef>
          </c:val>
        </c:ser>
        <c:gapWidth val="80"/>
        <c:axId val="134880256"/>
        <c:axId val="134882048"/>
      </c:barChart>
      <c:catAx>
        <c:axId val="134880256"/>
        <c:scaling>
          <c:orientation val="maxMin"/>
        </c:scaling>
        <c:axPos val="l"/>
        <c:majorTickMark val="none"/>
        <c:tickLblPos val="none"/>
        <c:crossAx val="134882048"/>
        <c:crossesAt val="0"/>
        <c:auto val="1"/>
        <c:lblAlgn val="ctr"/>
        <c:lblOffset val="100"/>
        <c:tickMarkSkip val="1"/>
      </c:catAx>
      <c:valAx>
        <c:axId val="134882048"/>
        <c:scaling>
          <c:orientation val="minMax"/>
        </c:scaling>
        <c:axPos val="t"/>
        <c:numFmt formatCode="0.0" sourceLinked="1"/>
        <c:majorTickMark val="none"/>
        <c:tickLblPos val="none"/>
        <c:spPr>
          <a:ln w="9525">
            <a:noFill/>
          </a:ln>
        </c:spPr>
        <c:crossAx val="134880256"/>
        <c:crosses val="autoZero"/>
        <c:crossBetween val="between"/>
      </c:valAx>
    </c:plotArea>
    <c:plotVisOnly val="1"/>
    <c:dispBlanksAs val="gap"/>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4" dropStyle="combo" dx="16" fmlaLink="$AM$25" fmlaRange="$AO$25:$AO$28" val="0"/>
</file>

<file path=xl/ctrlProps/ctrlProp2.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10</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1</xdr:col>
      <xdr:colOff>123825</xdr:colOff>
      <xdr:row>1</xdr:row>
      <xdr:rowOff>142875</xdr:rowOff>
    </xdr:from>
    <xdr:to>
      <xdr:col>3</xdr:col>
      <xdr:colOff>871714</xdr:colOff>
      <xdr:row>3</xdr:row>
      <xdr:rowOff>295275</xdr:rowOff>
    </xdr:to>
    <xdr:pic>
      <xdr:nvPicPr>
        <xdr:cNvPr id="512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19075" y="238125"/>
          <a:ext cx="2005189" cy="533400"/>
        </a:xfrm>
        <a:prstGeom prst="rect">
          <a:avLst/>
        </a:prstGeom>
        <a:noFill/>
        <a:ln w="1">
          <a:noFill/>
          <a:miter lim="800000"/>
          <a:headEnd/>
          <a:tailEnd type="none" w="med" len="med"/>
        </a:ln>
        <a:effectLst/>
      </xdr:spPr>
    </xdr:pic>
    <xdr:clientData/>
  </xdr:twoCellAnchor>
  <xdr:oneCellAnchor>
    <xdr:from>
      <xdr:col>6</xdr:col>
      <xdr:colOff>142875</xdr:colOff>
      <xdr:row>10</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33</xdr:row>
      <xdr:rowOff>76199</xdr:rowOff>
    </xdr:from>
    <xdr:to>
      <xdr:col>9</xdr:col>
      <xdr:colOff>2276475</xdr:colOff>
      <xdr:row>53</xdr:row>
      <xdr:rowOff>47383</xdr:rowOff>
    </xdr:to>
    <xdr:grpSp>
      <xdr:nvGrpSpPr>
        <xdr:cNvPr id="19" name="Grupo 18"/>
        <xdr:cNvGrpSpPr/>
      </xdr:nvGrpSpPr>
      <xdr:grpSpPr>
        <a:xfrm>
          <a:off x="3248026" y="5838824"/>
          <a:ext cx="3676649" cy="3952634"/>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II/MSESS.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II/MSESS.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240565" y="0"/>
          <a:ext cx="5913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219825" y="0"/>
          <a:ext cx="62940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56</xdr:row>
      <xdr:rowOff>0</xdr:rowOff>
    </xdr:from>
    <xdr:to>
      <xdr:col>16</xdr:col>
      <xdr:colOff>0</xdr:colOff>
      <xdr:row>56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56</xdr:row>
      <xdr:rowOff>0</xdr:rowOff>
    </xdr:from>
    <xdr:to>
      <xdr:col>16</xdr:col>
      <xdr:colOff>0</xdr:colOff>
      <xdr:row>56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65</xdr:row>
      <xdr:rowOff>52386</xdr:rowOff>
    </xdr:from>
    <xdr:to>
      <xdr:col>16</xdr:col>
      <xdr:colOff>47625</xdr:colOff>
      <xdr:row>77</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238125</xdr:colOff>
      <xdr:row>0</xdr:row>
      <xdr:rowOff>0</xdr:rowOff>
    </xdr:from>
    <xdr:to>
      <xdr:col>18</xdr:col>
      <xdr:colOff>10283</xdr:colOff>
      <xdr:row>1</xdr:row>
      <xdr:rowOff>8550</xdr:rowOff>
    </xdr:to>
    <xdr:grpSp>
      <xdr:nvGrpSpPr>
        <xdr:cNvPr id="11" name="Grupo 10"/>
        <xdr:cNvGrpSpPr/>
      </xdr:nvGrpSpPr>
      <xdr:grpSpPr>
        <a:xfrm>
          <a:off x="6210300" y="0"/>
          <a:ext cx="629408" cy="180000"/>
          <a:chOff x="4808367" y="7020272"/>
          <a:chExt cx="600833" cy="180000"/>
        </a:xfrm>
      </xdr:grpSpPr>
      <xdr:sp macro="" textlink="">
        <xdr:nvSpPr>
          <xdr:cNvPr id="12" name="Rectângulo 11"/>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5962650"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0.1167</cdr:x>
      <cdr:y>1</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203465"/>
          <a:ext cx="682174"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II/MSESS.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72</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038850" y="0"/>
          <a:ext cx="6120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72</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038850"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038850"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0.49032</cdr:x>
      <cdr:y>0.29435</cdr:y>
    </cdr:from>
    <cdr:to>
      <cdr:x>0.94552</cdr:x>
      <cdr:y>0.52526</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536517" y="510276"/>
          <a:ext cx="1426471"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0.32418</cdr:x>
      <cdr:y>0.59028</cdr:y>
    </cdr:from>
    <cdr:to>
      <cdr:x>0.57761</cdr:x>
      <cdr:y>0.7881</cdr:y>
    </cdr:to>
    <cdr:sp macro="" textlink="">
      <cdr:nvSpPr>
        <cdr:cNvPr id="1890306" name="Text Box 2"/>
        <cdr:cNvSpPr txBox="1">
          <a:spLocks xmlns:a="http://schemas.openxmlformats.org/drawingml/2006/main" noChangeArrowheads="1"/>
        </cdr:cNvSpPr>
      </cdr:nvSpPr>
      <cdr:spPr bwMode="auto">
        <a:xfrm xmlns:a="http://schemas.openxmlformats.org/drawingml/2006/main">
          <a:off x="1015901" y="1023281"/>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0.47741</cdr:x>
      <cdr:y>0.38979</cdr:y>
    </cdr:from>
    <cdr:to>
      <cdr:x>0.52711</cdr:x>
      <cdr:y>0.41667</cdr:y>
    </cdr:to>
    <cdr:sp macro="" textlink="">
      <cdr:nvSpPr>
        <cdr:cNvPr id="4" name="Conexão recta unidireccional 3"/>
        <cdr:cNvSpPr/>
      </cdr:nvSpPr>
      <cdr:spPr>
        <a:xfrm xmlns:a="http://schemas.openxmlformats.org/drawingml/2006/main">
          <a:off x="1509713" y="690563"/>
          <a:ext cx="157162" cy="47625"/>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0.43161</cdr:x>
      <cdr:y>0.38187</cdr:y>
    </cdr:from>
    <cdr:to>
      <cdr:x>0.4446</cdr:x>
      <cdr:y>0.45995</cdr:y>
    </cdr:to>
    <cdr:sp macro="" textlink="">
      <cdr:nvSpPr>
        <cdr:cNvPr id="1888257" name="Line 1"/>
        <cdr:cNvSpPr>
          <a:spLocks xmlns:a="http://schemas.openxmlformats.org/drawingml/2006/main" noChangeShapeType="1"/>
        </cdr:cNvSpPr>
      </cdr:nvSpPr>
      <cdr:spPr bwMode="auto">
        <a:xfrm xmlns:a="http://schemas.openxmlformats.org/drawingml/2006/main" flipH="1" flipV="1">
          <a:off x="1352550" y="661988"/>
          <a:ext cx="40698" cy="135363"/>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60</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60</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II/MSESS.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II/MSESS.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5.xml"/><Relationship Id="rId1" Type="http://schemas.openxmlformats.org/officeDocument/2006/relationships/printerSettings" Target="../printerSettings/printerSettings13.bin"/><Relationship Id="rId4" Type="http://schemas.openxmlformats.org/officeDocument/2006/relationships/ctrlProp" Target="../ctrlProps/ctrlProp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0.xml"/><Relationship Id="rId1" Type="http://schemas.openxmlformats.org/officeDocument/2006/relationships/printerSettings" Target="../printerSettings/printerSettings18.bin"/><Relationship Id="rId4" Type="http://schemas.openxmlformats.org/officeDocument/2006/relationships/ctrlProp" Target="../ctrlProps/ctrlProp2.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3" Type="http://schemas.openxmlformats.org/officeDocument/2006/relationships/hyperlink" Target="mailto:dados@gee.min-economia.pt" TargetMode="External"/><Relationship Id="rId2" Type="http://schemas.openxmlformats.org/officeDocument/2006/relationships/hyperlink" Target="http://www.gee.min-economia.pt/pagina.aspx?js=0&amp;codigono=67637170AAAAAAAAAAAAAAAA" TargetMode="External"/><Relationship Id="rId1" Type="http://schemas.openxmlformats.org/officeDocument/2006/relationships/printerSettings" Target="../printerSettings/printerSettings26.bin"/><Relationship Id="rId5" Type="http://schemas.openxmlformats.org/officeDocument/2006/relationships/printerSettings" Target="../printerSettings/printerSettings27.bin"/><Relationship Id="rId4" Type="http://schemas.openxmlformats.org/officeDocument/2006/relationships/hyperlink" Target="http://www.gee.min-economia.p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sheetPr codeName="Folha11">
    <tabColor theme="9"/>
    <pageSetUpPr fitToPage="1"/>
  </sheetPr>
  <dimension ref="A1:L58"/>
  <sheetViews>
    <sheetView tabSelected="1" showRuler="0" zoomScaleNormal="100" zoomScaleSheetLayoutView="100" workbookViewId="0"/>
  </sheetViews>
  <sheetFormatPr defaultRowHeight="12.75"/>
  <cols>
    <col min="1" max="1" width="1.42578125" style="139" customWidth="1"/>
    <col min="2" max="2" width="2.5703125" style="139" customWidth="1"/>
    <col min="3" max="3" width="16.28515625" style="139" customWidth="1"/>
    <col min="4" max="4" width="22.28515625" style="139" customWidth="1"/>
    <col min="5" max="5" width="2.42578125" style="281" customWidth="1"/>
    <col min="6" max="6" width="1" style="139" customWidth="1"/>
    <col min="7" max="7" width="14" style="139" customWidth="1"/>
    <col min="8" max="8" width="5.5703125" style="139" customWidth="1"/>
    <col min="9" max="9" width="4.140625" style="139" customWidth="1"/>
    <col min="10" max="10" width="34.5703125" style="139" customWidth="1"/>
    <col min="11" max="11" width="2.42578125" style="139" customWidth="1"/>
    <col min="12" max="12" width="1.42578125" style="139" customWidth="1"/>
    <col min="13" max="16384" width="9.140625" style="139"/>
  </cols>
  <sheetData>
    <row r="1" spans="1:12" ht="7.5" customHeight="1">
      <c r="A1" s="295"/>
      <c r="B1" s="292"/>
      <c r="C1" s="292"/>
      <c r="D1" s="292"/>
      <c r="E1" s="821"/>
      <c r="F1" s="292"/>
      <c r="G1" s="292"/>
      <c r="H1" s="292"/>
      <c r="I1" s="292"/>
      <c r="J1" s="292"/>
      <c r="K1" s="292"/>
      <c r="L1" s="292"/>
    </row>
    <row r="2" spans="1:12" ht="17.25" customHeight="1">
      <c r="A2" s="295"/>
      <c r="B2" s="273"/>
      <c r="C2" s="274"/>
      <c r="D2" s="274"/>
      <c r="E2" s="822"/>
      <c r="F2" s="274"/>
      <c r="G2" s="274"/>
      <c r="H2" s="274"/>
      <c r="I2" s="275"/>
      <c r="J2" s="276"/>
      <c r="K2" s="276"/>
      <c r="L2" s="295"/>
    </row>
    <row r="3" spans="1:12">
      <c r="A3" s="295"/>
      <c r="B3" s="273"/>
      <c r="C3" s="274"/>
      <c r="D3" s="274"/>
      <c r="E3" s="822"/>
      <c r="F3" s="274"/>
      <c r="G3" s="274"/>
      <c r="H3" s="274"/>
      <c r="I3" s="275"/>
      <c r="J3" s="273"/>
      <c r="K3" s="276"/>
      <c r="L3" s="295"/>
    </row>
    <row r="4" spans="1:12" ht="33.75" customHeight="1">
      <c r="A4" s="295"/>
      <c r="B4" s="273"/>
      <c r="C4" s="275"/>
      <c r="D4" s="275"/>
      <c r="E4" s="823"/>
      <c r="F4" s="275"/>
      <c r="G4" s="275"/>
      <c r="H4" s="275"/>
      <c r="I4" s="275"/>
      <c r="J4" s="277" t="s">
        <v>35</v>
      </c>
      <c r="K4" s="273"/>
      <c r="L4" s="295"/>
    </row>
    <row r="5" spans="1:12" s="144" customFormat="1" ht="12.75" customHeight="1">
      <c r="A5" s="297"/>
      <c r="B5" s="1369"/>
      <c r="C5" s="1369"/>
      <c r="D5" s="1369"/>
      <c r="E5" s="1369"/>
      <c r="F5" s="292"/>
      <c r="G5" s="278"/>
      <c r="H5" s="278"/>
      <c r="I5" s="278"/>
      <c r="J5" s="279"/>
      <c r="K5" s="280"/>
      <c r="L5" s="295"/>
    </row>
    <row r="6" spans="1:12" ht="12.75" customHeight="1">
      <c r="A6" s="295"/>
      <c r="B6" s="295"/>
      <c r="C6" s="292"/>
      <c r="D6" s="292"/>
      <c r="E6" s="821"/>
      <c r="F6" s="292"/>
      <c r="G6" s="278"/>
      <c r="H6" s="278"/>
      <c r="I6" s="278"/>
      <c r="J6" s="279"/>
      <c r="K6" s="280"/>
      <c r="L6" s="295"/>
    </row>
    <row r="7" spans="1:12" ht="12.75" customHeight="1">
      <c r="A7" s="295"/>
      <c r="B7" s="295"/>
      <c r="C7" s="292"/>
      <c r="D7" s="292"/>
      <c r="E7" s="821"/>
      <c r="F7" s="292"/>
      <c r="G7" s="278"/>
      <c r="H7" s="278"/>
      <c r="I7" s="291"/>
      <c r="J7" s="279"/>
      <c r="K7" s="280"/>
      <c r="L7" s="295"/>
    </row>
    <row r="8" spans="1:12" ht="12.75" customHeight="1">
      <c r="A8" s="295"/>
      <c r="B8" s="295"/>
      <c r="C8" s="292"/>
      <c r="D8" s="292"/>
      <c r="E8" s="821"/>
      <c r="F8" s="292"/>
      <c r="G8" s="278"/>
      <c r="H8" s="278"/>
      <c r="I8" s="278"/>
      <c r="J8" s="279"/>
      <c r="K8" s="280"/>
      <c r="L8" s="295"/>
    </row>
    <row r="9" spans="1:12" ht="12.75" customHeight="1">
      <c r="A9" s="295"/>
      <c r="B9" s="295"/>
      <c r="C9" s="292"/>
      <c r="D9" s="292"/>
      <c r="E9" s="821"/>
      <c r="F9" s="292"/>
      <c r="G9" s="278"/>
      <c r="H9" s="278"/>
      <c r="I9" s="278"/>
      <c r="J9" s="279"/>
      <c r="K9" s="280"/>
      <c r="L9" s="295"/>
    </row>
    <row r="10" spans="1:12" ht="12.75" customHeight="1">
      <c r="A10" s="295"/>
      <c r="B10" s="295"/>
      <c r="C10" s="292"/>
      <c r="D10" s="292"/>
      <c r="E10" s="821"/>
      <c r="F10" s="292"/>
      <c r="G10" s="278"/>
      <c r="H10" s="278"/>
      <c r="I10" s="278"/>
      <c r="J10" s="279"/>
      <c r="K10" s="280"/>
      <c r="L10" s="295"/>
    </row>
    <row r="11" spans="1:12">
      <c r="A11" s="295"/>
      <c r="B11" s="295"/>
      <c r="C11" s="292"/>
      <c r="D11" s="292"/>
      <c r="E11" s="821"/>
      <c r="F11" s="292"/>
      <c r="G11" s="278"/>
      <c r="H11" s="278"/>
      <c r="I11" s="278"/>
      <c r="J11" s="279"/>
      <c r="K11" s="280"/>
      <c r="L11" s="295"/>
    </row>
    <row r="12" spans="1:12">
      <c r="A12" s="295"/>
      <c r="B12" s="312" t="s">
        <v>27</v>
      </c>
      <c r="C12" s="310"/>
      <c r="D12" s="310"/>
      <c r="E12" s="824"/>
      <c r="F12" s="292"/>
      <c r="G12" s="278"/>
      <c r="H12" s="278"/>
      <c r="I12" s="278"/>
      <c r="J12" s="279"/>
      <c r="K12" s="280"/>
      <c r="L12" s="295"/>
    </row>
    <row r="13" spans="1:12" ht="13.5" thickBot="1">
      <c r="A13" s="295"/>
      <c r="B13" s="295"/>
      <c r="C13" s="292"/>
      <c r="D13" s="292"/>
      <c r="E13" s="821"/>
      <c r="F13" s="292"/>
      <c r="G13" s="278"/>
      <c r="H13" s="278"/>
      <c r="I13" s="278"/>
      <c r="J13" s="279"/>
      <c r="K13" s="280"/>
      <c r="L13" s="295"/>
    </row>
    <row r="14" spans="1:12" ht="13.5" thickBot="1">
      <c r="A14" s="295"/>
      <c r="B14" s="317"/>
      <c r="C14" s="304" t="s">
        <v>21</v>
      </c>
      <c r="D14" s="304"/>
      <c r="E14" s="825">
        <v>3</v>
      </c>
      <c r="F14" s="292"/>
      <c r="G14" s="278"/>
      <c r="H14" s="278"/>
      <c r="I14" s="278"/>
      <c r="J14" s="279"/>
      <c r="K14" s="280"/>
      <c r="L14" s="295"/>
    </row>
    <row r="15" spans="1:12" ht="13.5" thickBot="1">
      <c r="A15" s="295"/>
      <c r="B15" s="295"/>
      <c r="C15" s="311"/>
      <c r="D15" s="311"/>
      <c r="E15" s="826"/>
      <c r="F15" s="292"/>
      <c r="G15" s="278"/>
      <c r="H15" s="278"/>
      <c r="I15" s="278"/>
      <c r="J15" s="279"/>
      <c r="K15" s="280"/>
      <c r="L15" s="295"/>
    </row>
    <row r="16" spans="1:12" ht="13.5" thickBot="1">
      <c r="A16" s="295"/>
      <c r="B16" s="317"/>
      <c r="C16" s="304" t="s">
        <v>33</v>
      </c>
      <c r="D16" s="304"/>
      <c r="E16" s="827">
        <v>4</v>
      </c>
      <c r="F16" s="292"/>
      <c r="G16" s="278"/>
      <c r="H16" s="278"/>
      <c r="I16" s="278"/>
      <c r="J16" s="279"/>
      <c r="K16" s="280"/>
      <c r="L16" s="295"/>
    </row>
    <row r="17" spans="1:12" ht="13.5" thickBot="1">
      <c r="A17" s="295"/>
      <c r="B17" s="296"/>
      <c r="C17" s="302"/>
      <c r="D17" s="302"/>
      <c r="E17" s="828"/>
      <c r="F17" s="292"/>
      <c r="G17" s="278"/>
      <c r="H17" s="278"/>
      <c r="I17" s="278"/>
      <c r="J17" s="279"/>
      <c r="K17" s="280"/>
      <c r="L17" s="295"/>
    </row>
    <row r="18" spans="1:12" ht="13.5" customHeight="1" thickBot="1">
      <c r="A18" s="295"/>
      <c r="B18" s="316"/>
      <c r="C18" s="1368" t="s">
        <v>32</v>
      </c>
      <c r="D18" s="1367"/>
      <c r="E18" s="827">
        <v>6</v>
      </c>
      <c r="F18" s="292"/>
      <c r="G18" s="278"/>
      <c r="H18" s="278"/>
      <c r="I18" s="278"/>
      <c r="J18" s="279"/>
      <c r="K18" s="280"/>
      <c r="L18" s="295"/>
    </row>
    <row r="19" spans="1:12">
      <c r="A19" s="295"/>
      <c r="B19" s="308"/>
      <c r="C19" s="1374" t="s">
        <v>2</v>
      </c>
      <c r="D19" s="1374"/>
      <c r="E19" s="826">
        <v>6</v>
      </c>
      <c r="F19" s="292"/>
      <c r="G19" s="278"/>
      <c r="H19" s="278"/>
      <c r="I19" s="278"/>
      <c r="J19" s="279"/>
      <c r="K19" s="280"/>
      <c r="L19" s="295"/>
    </row>
    <row r="20" spans="1:12">
      <c r="A20" s="295"/>
      <c r="B20" s="308"/>
      <c r="C20" s="1374" t="s">
        <v>13</v>
      </c>
      <c r="D20" s="1374"/>
      <c r="E20" s="826">
        <v>7</v>
      </c>
      <c r="F20" s="292"/>
      <c r="G20" s="278"/>
      <c r="H20" s="278"/>
      <c r="I20" s="278"/>
      <c r="J20" s="279"/>
      <c r="K20" s="280"/>
      <c r="L20" s="295"/>
    </row>
    <row r="21" spans="1:12">
      <c r="A21" s="295"/>
      <c r="B21" s="308"/>
      <c r="C21" s="1374" t="s">
        <v>7</v>
      </c>
      <c r="D21" s="1374"/>
      <c r="E21" s="826">
        <v>8</v>
      </c>
      <c r="F21" s="292"/>
      <c r="G21" s="278"/>
      <c r="H21" s="278"/>
      <c r="I21" s="278"/>
      <c r="J21" s="279"/>
      <c r="K21" s="280"/>
      <c r="L21" s="295"/>
    </row>
    <row r="22" spans="1:12">
      <c r="A22" s="295"/>
      <c r="B22" s="309"/>
      <c r="C22" s="1374" t="s">
        <v>447</v>
      </c>
      <c r="D22" s="1374"/>
      <c r="E22" s="826">
        <v>9</v>
      </c>
      <c r="F22" s="292"/>
      <c r="G22" s="282"/>
      <c r="H22" s="278"/>
      <c r="I22" s="278"/>
      <c r="J22" s="279"/>
      <c r="K22" s="280"/>
      <c r="L22" s="295"/>
    </row>
    <row r="23" spans="1:12" ht="22.5" customHeight="1">
      <c r="A23" s="295"/>
      <c r="B23" s="298"/>
      <c r="C23" s="1375" t="s">
        <v>28</v>
      </c>
      <c r="D23" s="1375"/>
      <c r="E23" s="826">
        <v>10</v>
      </c>
      <c r="F23" s="292"/>
      <c r="G23" s="278"/>
      <c r="H23" s="278"/>
      <c r="I23" s="278"/>
      <c r="J23" s="279"/>
      <c r="K23" s="280"/>
      <c r="L23" s="295"/>
    </row>
    <row r="24" spans="1:12">
      <c r="A24" s="295"/>
      <c r="B24" s="298"/>
      <c r="C24" s="1374" t="s">
        <v>25</v>
      </c>
      <c r="D24" s="1374"/>
      <c r="E24" s="826">
        <v>11</v>
      </c>
      <c r="F24" s="292"/>
      <c r="G24" s="278"/>
      <c r="H24" s="278"/>
      <c r="I24" s="278"/>
      <c r="J24" s="279"/>
      <c r="K24" s="280"/>
      <c r="L24" s="295"/>
    </row>
    <row r="25" spans="1:12" ht="12.75" customHeight="1" thickBot="1">
      <c r="A25" s="295"/>
      <c r="B25" s="292"/>
      <c r="C25" s="300"/>
      <c r="D25" s="300"/>
      <c r="E25" s="826"/>
      <c r="F25" s="292"/>
      <c r="G25" s="278"/>
      <c r="H25" s="1370">
        <v>42156</v>
      </c>
      <c r="I25" s="1371"/>
      <c r="J25" s="1371"/>
      <c r="K25" s="282"/>
      <c r="L25" s="295"/>
    </row>
    <row r="26" spans="1:12" ht="13.5" customHeight="1" thickBot="1">
      <c r="A26" s="295"/>
      <c r="B26" s="396"/>
      <c r="C26" s="1366" t="s">
        <v>12</v>
      </c>
      <c r="D26" s="1367"/>
      <c r="E26" s="827">
        <v>12</v>
      </c>
      <c r="F26" s="292"/>
      <c r="G26" s="278"/>
      <c r="H26" s="1371"/>
      <c r="I26" s="1371"/>
      <c r="J26" s="1371"/>
      <c r="K26" s="282"/>
      <c r="L26" s="295"/>
    </row>
    <row r="27" spans="1:12" ht="12.75" hidden="1" customHeight="1">
      <c r="A27" s="295"/>
      <c r="B27" s="293"/>
      <c r="C27" s="1374" t="s">
        <v>45</v>
      </c>
      <c r="D27" s="1374"/>
      <c r="E27" s="826">
        <v>12</v>
      </c>
      <c r="F27" s="292"/>
      <c r="G27" s="278"/>
      <c r="H27" s="1371"/>
      <c r="I27" s="1371"/>
      <c r="J27" s="1371"/>
      <c r="K27" s="282"/>
      <c r="L27" s="295"/>
    </row>
    <row r="28" spans="1:12" ht="22.5" customHeight="1">
      <c r="A28" s="295"/>
      <c r="B28" s="293"/>
      <c r="C28" s="1378" t="s">
        <v>452</v>
      </c>
      <c r="D28" s="1378"/>
      <c r="E28" s="826">
        <v>12</v>
      </c>
      <c r="F28" s="292"/>
      <c r="G28" s="278"/>
      <c r="H28" s="1371"/>
      <c r="I28" s="1371"/>
      <c r="J28" s="1371"/>
      <c r="K28" s="282"/>
      <c r="L28" s="295"/>
    </row>
    <row r="29" spans="1:12" ht="12.75" customHeight="1" thickBot="1">
      <c r="A29" s="295"/>
      <c r="B29" s="298"/>
      <c r="C29" s="307"/>
      <c r="D29" s="307"/>
      <c r="E29" s="828"/>
      <c r="F29" s="292"/>
      <c r="G29" s="278"/>
      <c r="H29" s="1371"/>
      <c r="I29" s="1371"/>
      <c r="J29" s="1371"/>
      <c r="K29" s="282"/>
      <c r="L29" s="295"/>
    </row>
    <row r="30" spans="1:12" ht="13.5" customHeight="1" thickBot="1">
      <c r="A30" s="295"/>
      <c r="B30" s="315"/>
      <c r="C30" s="301" t="s">
        <v>11</v>
      </c>
      <c r="D30" s="301"/>
      <c r="E30" s="827">
        <v>13</v>
      </c>
      <c r="F30" s="292"/>
      <c r="G30" s="278"/>
      <c r="H30" s="1371"/>
      <c r="I30" s="1371"/>
      <c r="J30" s="1371"/>
      <c r="K30" s="282"/>
      <c r="L30" s="295"/>
    </row>
    <row r="31" spans="1:12" ht="12.75" customHeight="1">
      <c r="A31" s="295"/>
      <c r="B31" s="293"/>
      <c r="C31" s="1372" t="s">
        <v>18</v>
      </c>
      <c r="D31" s="1372"/>
      <c r="E31" s="826">
        <v>13</v>
      </c>
      <c r="F31" s="292"/>
      <c r="G31" s="278"/>
      <c r="H31" s="1371"/>
      <c r="I31" s="1371"/>
      <c r="J31" s="1371"/>
      <c r="K31" s="282"/>
      <c r="L31" s="295"/>
    </row>
    <row r="32" spans="1:12" ht="12.75" customHeight="1">
      <c r="A32" s="295"/>
      <c r="B32" s="293"/>
      <c r="C32" s="1377" t="s">
        <v>8</v>
      </c>
      <c r="D32" s="1377"/>
      <c r="E32" s="826">
        <v>14</v>
      </c>
      <c r="F32" s="292"/>
      <c r="G32" s="278"/>
      <c r="H32" s="283"/>
      <c r="I32" s="283"/>
      <c r="J32" s="283"/>
      <c r="K32" s="282"/>
      <c r="L32" s="295"/>
    </row>
    <row r="33" spans="1:12" ht="12.75" customHeight="1">
      <c r="A33" s="295"/>
      <c r="B33" s="293"/>
      <c r="C33" s="1377" t="s">
        <v>26</v>
      </c>
      <c r="D33" s="1377"/>
      <c r="E33" s="826">
        <v>14</v>
      </c>
      <c r="F33" s="292"/>
      <c r="G33" s="278"/>
      <c r="H33" s="283"/>
      <c r="I33" s="283"/>
      <c r="J33" s="283"/>
      <c r="K33" s="282"/>
      <c r="L33" s="295"/>
    </row>
    <row r="34" spans="1:12" ht="12.75" customHeight="1">
      <c r="A34" s="295"/>
      <c r="B34" s="293"/>
      <c r="C34" s="1377" t="s">
        <v>6</v>
      </c>
      <c r="D34" s="1377"/>
      <c r="E34" s="826">
        <v>15</v>
      </c>
      <c r="F34" s="292"/>
      <c r="G34" s="278"/>
      <c r="H34" s="283"/>
      <c r="I34" s="283"/>
      <c r="J34" s="283"/>
      <c r="K34" s="282"/>
      <c r="L34" s="295"/>
    </row>
    <row r="35" spans="1:12" ht="22.5" customHeight="1">
      <c r="A35" s="295"/>
      <c r="B35" s="293"/>
      <c r="C35" s="1372" t="s">
        <v>49</v>
      </c>
      <c r="D35" s="1372"/>
      <c r="E35" s="826">
        <v>16</v>
      </c>
      <c r="F35" s="292"/>
      <c r="G35" s="278"/>
      <c r="H35" s="283"/>
      <c r="I35" s="283"/>
      <c r="J35" s="283"/>
      <c r="K35" s="282"/>
      <c r="L35" s="295"/>
    </row>
    <row r="36" spans="1:12" ht="12.75" customHeight="1">
      <c r="A36" s="295"/>
      <c r="B36" s="299"/>
      <c r="C36" s="1377" t="s">
        <v>14</v>
      </c>
      <c r="D36" s="1377"/>
      <c r="E36" s="826">
        <v>16</v>
      </c>
      <c r="F36" s="292"/>
      <c r="G36" s="278"/>
      <c r="H36" s="278"/>
      <c r="I36" s="278"/>
      <c r="J36" s="279"/>
      <c r="K36" s="280"/>
      <c r="L36" s="295"/>
    </row>
    <row r="37" spans="1:12" ht="12.75" customHeight="1">
      <c r="A37" s="295"/>
      <c r="B37" s="293"/>
      <c r="C37" s="1374" t="s">
        <v>31</v>
      </c>
      <c r="D37" s="1374"/>
      <c r="E37" s="826">
        <v>17</v>
      </c>
      <c r="F37" s="292"/>
      <c r="G37" s="278"/>
      <c r="H37" s="278"/>
      <c r="I37" s="278"/>
      <c r="J37" s="284"/>
      <c r="K37" s="284"/>
      <c r="L37" s="295"/>
    </row>
    <row r="38" spans="1:12" ht="13.5" thickBot="1">
      <c r="A38" s="295"/>
      <c r="B38" s="295"/>
      <c r="C38" s="292"/>
      <c r="D38" s="292"/>
      <c r="E38" s="828"/>
      <c r="F38" s="292"/>
      <c r="G38" s="278"/>
      <c r="H38" s="278"/>
      <c r="I38" s="278"/>
      <c r="J38" s="284"/>
      <c r="K38" s="284"/>
      <c r="L38" s="295"/>
    </row>
    <row r="39" spans="1:12" ht="13.5" customHeight="1" thickBot="1">
      <c r="A39" s="295"/>
      <c r="B39" s="378"/>
      <c r="C39" s="1373" t="s">
        <v>29</v>
      </c>
      <c r="D39" s="1367"/>
      <c r="E39" s="827">
        <v>18</v>
      </c>
      <c r="F39" s="292"/>
      <c r="G39" s="278"/>
      <c r="H39" s="278"/>
      <c r="I39" s="278"/>
      <c r="J39" s="284"/>
      <c r="K39" s="284"/>
      <c r="L39" s="295"/>
    </row>
    <row r="40" spans="1:12">
      <c r="A40" s="295"/>
      <c r="B40" s="295"/>
      <c r="C40" s="1374" t="s">
        <v>30</v>
      </c>
      <c r="D40" s="1374"/>
      <c r="E40" s="826">
        <v>18</v>
      </c>
      <c r="F40" s="292"/>
      <c r="G40" s="278"/>
      <c r="H40" s="278"/>
      <c r="I40" s="278"/>
      <c r="J40" s="285"/>
      <c r="K40" s="285"/>
      <c r="L40" s="295"/>
    </row>
    <row r="41" spans="1:12">
      <c r="A41" s="295"/>
      <c r="B41" s="299"/>
      <c r="C41" s="1374" t="s">
        <v>0</v>
      </c>
      <c r="D41" s="1374"/>
      <c r="E41" s="826">
        <v>19</v>
      </c>
      <c r="F41" s="292"/>
      <c r="G41" s="278"/>
      <c r="H41" s="278"/>
      <c r="I41" s="278"/>
      <c r="J41" s="286"/>
      <c r="K41" s="287"/>
      <c r="L41" s="295"/>
    </row>
    <row r="42" spans="1:12">
      <c r="A42" s="295"/>
      <c r="B42" s="299"/>
      <c r="C42" s="1374" t="s">
        <v>16</v>
      </c>
      <c r="D42" s="1374"/>
      <c r="E42" s="826">
        <v>19</v>
      </c>
      <c r="F42" s="292"/>
      <c r="G42" s="278"/>
      <c r="H42" s="278"/>
      <c r="I42" s="278"/>
      <c r="J42" s="286"/>
      <c r="K42" s="287"/>
      <c r="L42" s="295"/>
    </row>
    <row r="43" spans="1:12">
      <c r="A43" s="295"/>
      <c r="B43" s="299"/>
      <c r="C43" s="1374" t="s">
        <v>1</v>
      </c>
      <c r="D43" s="1374"/>
      <c r="E43" s="829">
        <v>19</v>
      </c>
      <c r="F43" s="302"/>
      <c r="G43" s="288"/>
      <c r="H43" s="289"/>
      <c r="I43" s="288"/>
      <c r="J43" s="288"/>
      <c r="K43" s="288"/>
      <c r="L43" s="295"/>
    </row>
    <row r="44" spans="1:12">
      <c r="A44" s="295"/>
      <c r="B44" s="299"/>
      <c r="C44" s="1374" t="s">
        <v>22</v>
      </c>
      <c r="D44" s="1374"/>
      <c r="E44" s="829">
        <v>19</v>
      </c>
      <c r="F44" s="302"/>
      <c r="G44" s="288"/>
      <c r="H44" s="289"/>
      <c r="I44" s="288"/>
      <c r="J44" s="288"/>
      <c r="K44" s="288"/>
      <c r="L44" s="295"/>
    </row>
    <row r="45" spans="1:12" ht="12.75" customHeight="1" thickBot="1">
      <c r="A45" s="295"/>
      <c r="B45" s="298"/>
      <c r="C45" s="298"/>
      <c r="D45" s="298"/>
      <c r="E45" s="830"/>
      <c r="F45" s="294"/>
      <c r="G45" s="286"/>
      <c r="H45" s="289"/>
      <c r="I45" s="286"/>
      <c r="J45" s="286"/>
      <c r="K45" s="287"/>
      <c r="L45" s="295"/>
    </row>
    <row r="46" spans="1:12" ht="13.5" customHeight="1" thickBot="1">
      <c r="A46" s="295"/>
      <c r="B46" s="318"/>
      <c r="C46" s="1368" t="s">
        <v>38</v>
      </c>
      <c r="D46" s="1367"/>
      <c r="E46" s="825">
        <v>20</v>
      </c>
      <c r="F46" s="294"/>
      <c r="G46" s="286"/>
      <c r="H46" s="289"/>
      <c r="I46" s="286"/>
      <c r="J46" s="286"/>
      <c r="K46" s="287"/>
      <c r="L46" s="295"/>
    </row>
    <row r="47" spans="1:12">
      <c r="A47" s="295"/>
      <c r="B47" s="295"/>
      <c r="C47" s="1374" t="s">
        <v>47</v>
      </c>
      <c r="D47" s="1374"/>
      <c r="E47" s="829">
        <v>20</v>
      </c>
      <c r="F47" s="294"/>
      <c r="G47" s="286"/>
      <c r="H47" s="289"/>
      <c r="I47" s="286"/>
      <c r="J47" s="286"/>
      <c r="K47" s="287"/>
      <c r="L47" s="295"/>
    </row>
    <row r="48" spans="1:12" ht="12.75" customHeight="1">
      <c r="A48" s="295"/>
      <c r="B48" s="298"/>
      <c r="C48" s="1375" t="s">
        <v>463</v>
      </c>
      <c r="D48" s="1375"/>
      <c r="E48" s="831">
        <v>21</v>
      </c>
      <c r="F48" s="294"/>
      <c r="G48" s="286"/>
      <c r="H48" s="289"/>
      <c r="I48" s="286"/>
      <c r="J48" s="286"/>
      <c r="K48" s="287"/>
      <c r="L48" s="295"/>
    </row>
    <row r="49" spans="1:12" ht="11.25" customHeight="1" thickBot="1">
      <c r="A49" s="295"/>
      <c r="B49" s="295"/>
      <c r="C49" s="303"/>
      <c r="D49" s="303"/>
      <c r="E49" s="826"/>
      <c r="F49" s="294"/>
      <c r="G49" s="286"/>
      <c r="H49" s="289"/>
      <c r="I49" s="286"/>
      <c r="J49" s="286"/>
      <c r="K49" s="287"/>
      <c r="L49" s="295"/>
    </row>
    <row r="50" spans="1:12" ht="13.5" thickBot="1">
      <c r="A50" s="295"/>
      <c r="B50" s="314"/>
      <c r="C50" s="304" t="s">
        <v>4</v>
      </c>
      <c r="D50" s="304"/>
      <c r="E50" s="825">
        <v>22</v>
      </c>
      <c r="F50" s="302"/>
      <c r="G50" s="288"/>
      <c r="H50" s="289"/>
      <c r="I50" s="288"/>
      <c r="J50" s="288"/>
      <c r="K50" s="288"/>
      <c r="L50" s="295"/>
    </row>
    <row r="51" spans="1:12" ht="33" customHeight="1">
      <c r="A51" s="295"/>
      <c r="B51" s="305"/>
      <c r="C51" s="306"/>
      <c r="D51" s="306"/>
      <c r="E51" s="832"/>
      <c r="F51" s="294"/>
      <c r="G51" s="286"/>
      <c r="H51" s="289"/>
      <c r="I51" s="286"/>
      <c r="J51" s="286"/>
      <c r="K51" s="287"/>
      <c r="L51" s="295"/>
    </row>
    <row r="52" spans="1:12" ht="33" customHeight="1">
      <c r="A52" s="295"/>
      <c r="B52" s="295"/>
      <c r="C52" s="293"/>
      <c r="D52" s="293"/>
      <c r="E52" s="830"/>
      <c r="F52" s="294"/>
      <c r="G52" s="286"/>
      <c r="H52" s="289"/>
      <c r="I52" s="286"/>
      <c r="J52" s="286"/>
      <c r="K52" s="287"/>
      <c r="L52" s="295"/>
    </row>
    <row r="53" spans="1:12" ht="19.5" customHeight="1">
      <c r="A53" s="295"/>
      <c r="B53" s="819" t="s">
        <v>50</v>
      </c>
      <c r="C53" s="819"/>
      <c r="D53" s="313"/>
      <c r="E53" s="833"/>
      <c r="F53" s="294"/>
      <c r="G53" s="286"/>
      <c r="H53" s="289"/>
      <c r="I53" s="286"/>
      <c r="J53" s="286"/>
      <c r="K53" s="287"/>
      <c r="L53" s="295"/>
    </row>
    <row r="54" spans="1:12" ht="22.5" customHeight="1">
      <c r="A54" s="295"/>
      <c r="B54" s="295"/>
      <c r="C54" s="295"/>
      <c r="D54" s="295"/>
      <c r="E54" s="833"/>
      <c r="F54" s="294"/>
      <c r="G54" s="286"/>
      <c r="H54" s="289"/>
      <c r="I54" s="286"/>
      <c r="J54" s="286"/>
      <c r="K54" s="287"/>
      <c r="L54" s="295"/>
    </row>
    <row r="55" spans="1:12" ht="22.5" customHeight="1">
      <c r="A55" s="295"/>
      <c r="B55" s="820" t="s">
        <v>423</v>
      </c>
      <c r="C55" s="818"/>
      <c r="D55" s="965">
        <v>42185</v>
      </c>
      <c r="E55" s="998"/>
      <c r="F55" s="818"/>
      <c r="G55" s="286"/>
      <c r="H55" s="289"/>
      <c r="I55" s="286"/>
      <c r="J55" s="286"/>
      <c r="K55" s="287"/>
      <c r="L55" s="295"/>
    </row>
    <row r="56" spans="1:12" ht="22.5" customHeight="1">
      <c r="A56" s="295"/>
      <c r="B56" s="820" t="s">
        <v>424</v>
      </c>
      <c r="C56" s="379"/>
      <c r="D56" s="965">
        <v>42185</v>
      </c>
      <c r="E56" s="998"/>
      <c r="F56" s="380"/>
      <c r="G56" s="286"/>
      <c r="H56" s="289"/>
      <c r="I56" s="286"/>
      <c r="J56" s="286"/>
      <c r="K56" s="287"/>
      <c r="L56" s="295"/>
    </row>
    <row r="57" spans="1:12" s="144" customFormat="1" ht="18" customHeight="1">
      <c r="A57" s="297"/>
      <c r="B57" s="1376"/>
      <c r="C57" s="1376"/>
      <c r="D57" s="1376"/>
      <c r="E57" s="830"/>
      <c r="F57" s="293"/>
      <c r="G57" s="290"/>
      <c r="H57" s="290"/>
      <c r="I57" s="290"/>
      <c r="J57" s="290"/>
      <c r="K57" s="290"/>
      <c r="L57" s="297"/>
    </row>
    <row r="58" spans="1:12" ht="7.5" customHeight="1">
      <c r="A58" s="295"/>
      <c r="B58" s="1376"/>
      <c r="C58" s="1376"/>
      <c r="D58" s="1376"/>
      <c r="E58" s="834"/>
      <c r="F58" s="296"/>
      <c r="G58" s="296"/>
      <c r="H58" s="296"/>
      <c r="I58" s="296"/>
      <c r="J58" s="296"/>
      <c r="K58" s="296"/>
      <c r="L58" s="296"/>
    </row>
  </sheetData>
  <mergeCells count="29">
    <mergeCell ref="B57:D58"/>
    <mergeCell ref="C34:D34"/>
    <mergeCell ref="C36:D36"/>
    <mergeCell ref="C37:D37"/>
    <mergeCell ref="C27:D27"/>
    <mergeCell ref="C28:D28"/>
    <mergeCell ref="C33:D33"/>
    <mergeCell ref="C32:D32"/>
    <mergeCell ref="C24:D24"/>
    <mergeCell ref="C19:D19"/>
    <mergeCell ref="C20:D20"/>
    <mergeCell ref="C21:D21"/>
    <mergeCell ref="C22:D22"/>
    <mergeCell ref="C23:D23"/>
    <mergeCell ref="C26:D26"/>
    <mergeCell ref="C18:D18"/>
    <mergeCell ref="B5:E5"/>
    <mergeCell ref="H25:J31"/>
    <mergeCell ref="C35:D35"/>
    <mergeCell ref="C39:D39"/>
    <mergeCell ref="C40:D40"/>
    <mergeCell ref="C41:D41"/>
    <mergeCell ref="C42:D42"/>
    <mergeCell ref="C43:D43"/>
    <mergeCell ref="C44:D44"/>
    <mergeCell ref="C46:D46"/>
    <mergeCell ref="C47:D47"/>
    <mergeCell ref="C48:D48"/>
    <mergeCell ref="C31:D31"/>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sheetPr>
    <tabColor theme="6"/>
  </sheetPr>
  <dimension ref="A1:L56"/>
  <sheetViews>
    <sheetView zoomScaleNormal="100" workbookViewId="0"/>
  </sheetViews>
  <sheetFormatPr defaultRowHeight="12.75"/>
  <cols>
    <col min="1" max="1" width="1" style="426" customWidth="1"/>
    <col min="2" max="2" width="2.5703125" style="426" customWidth="1"/>
    <col min="3" max="3" width="1" style="426" customWidth="1"/>
    <col min="4" max="4" width="42.42578125" style="426" customWidth="1"/>
    <col min="5" max="5" width="0.28515625" style="426" customWidth="1"/>
    <col min="6" max="6" width="8.85546875" style="426" customWidth="1"/>
    <col min="7" max="7" width="11" style="426" customWidth="1"/>
    <col min="8" max="10" width="10.85546875" style="426" customWidth="1"/>
    <col min="11" max="11" width="2.5703125" style="426" customWidth="1"/>
    <col min="12" max="12" width="1" style="426" customWidth="1"/>
    <col min="13" max="16384" width="9.140625" style="426"/>
  </cols>
  <sheetData>
    <row r="1" spans="1:12">
      <c r="A1" s="421"/>
      <c r="B1" s="601"/>
      <c r="C1" s="1482"/>
      <c r="D1" s="1482"/>
      <c r="E1" s="1338"/>
      <c r="F1" s="425"/>
      <c r="G1" s="425"/>
      <c r="H1" s="425"/>
      <c r="I1" s="425"/>
      <c r="J1" s="1483"/>
      <c r="K1" s="1483"/>
      <c r="L1" s="421"/>
    </row>
    <row r="2" spans="1:12">
      <c r="A2" s="421"/>
      <c r="B2" s="1339"/>
      <c r="C2" s="1340"/>
      <c r="D2" s="1340"/>
      <c r="E2" s="1340"/>
      <c r="F2" s="602"/>
      <c r="G2" s="602"/>
      <c r="H2" s="431"/>
      <c r="I2" s="431"/>
      <c r="J2" s="1484" t="s">
        <v>70</v>
      </c>
      <c r="K2" s="431"/>
      <c r="L2" s="421"/>
    </row>
    <row r="3" spans="1:12" ht="13.5" thickBot="1">
      <c r="A3" s="421"/>
      <c r="B3" s="490"/>
      <c r="C3" s="431"/>
      <c r="D3" s="431"/>
      <c r="E3" s="431"/>
      <c r="F3" s="431"/>
      <c r="G3" s="431"/>
      <c r="H3" s="431"/>
      <c r="I3" s="431"/>
      <c r="J3" s="1485"/>
      <c r="K3" s="782"/>
      <c r="L3" s="421"/>
    </row>
    <row r="4" spans="1:12" ht="13.5" thickBot="1">
      <c r="A4" s="421"/>
      <c r="B4" s="490"/>
      <c r="C4" s="1486" t="s">
        <v>552</v>
      </c>
      <c r="D4" s="1487"/>
      <c r="E4" s="1487"/>
      <c r="F4" s="1487"/>
      <c r="G4" s="1487"/>
      <c r="H4" s="1487"/>
      <c r="I4" s="1487"/>
      <c r="J4" s="1488"/>
      <c r="K4" s="431"/>
      <c r="L4" s="421"/>
    </row>
    <row r="5" spans="1:12" ht="4.5" customHeight="1">
      <c r="A5" s="421"/>
      <c r="B5" s="490"/>
      <c r="C5" s="431"/>
      <c r="D5" s="431"/>
      <c r="E5" s="431"/>
      <c r="F5" s="431"/>
      <c r="G5" s="431"/>
      <c r="H5" s="431"/>
      <c r="I5" s="431"/>
      <c r="J5" s="782"/>
      <c r="K5" s="431"/>
      <c r="L5" s="421"/>
    </row>
    <row r="6" spans="1:12" s="435" customFormat="1" ht="51" customHeight="1">
      <c r="A6" s="433"/>
      <c r="B6" s="594"/>
      <c r="C6" s="1489">
        <v>2013</v>
      </c>
      <c r="D6" s="1490"/>
      <c r="E6" s="604"/>
      <c r="F6" s="1343" t="s">
        <v>425</v>
      </c>
      <c r="G6" s="1344" t="s">
        <v>553</v>
      </c>
      <c r="H6" s="1343" t="s">
        <v>554</v>
      </c>
      <c r="I6" s="1343" t="s">
        <v>555</v>
      </c>
      <c r="J6" s="1343" t="s">
        <v>556</v>
      </c>
      <c r="K6" s="429"/>
      <c r="L6" s="433"/>
    </row>
    <row r="7" spans="1:12" s="463" customFormat="1" ht="14.25" customHeight="1">
      <c r="A7" s="459"/>
      <c r="B7" s="783"/>
      <c r="C7" s="1491" t="s">
        <v>68</v>
      </c>
      <c r="D7" s="1491"/>
      <c r="E7" s="1345"/>
      <c r="F7" s="1350">
        <v>17339</v>
      </c>
      <c r="G7" s="1351">
        <v>854394</v>
      </c>
      <c r="H7" s="1363">
        <v>46.387136600326734</v>
      </c>
      <c r="I7" s="1352">
        <v>33.201457407238344</v>
      </c>
      <c r="J7" s="1352">
        <v>354.13049183812137</v>
      </c>
      <c r="K7" s="1346"/>
      <c r="L7" s="459"/>
    </row>
    <row r="8" spans="1:12" s="435" customFormat="1" ht="12.75" customHeight="1">
      <c r="A8" s="433"/>
      <c r="B8" s="594"/>
      <c r="C8" s="869" t="s">
        <v>378</v>
      </c>
      <c r="D8" s="870"/>
      <c r="E8" s="870"/>
      <c r="F8" s="1353">
        <v>289</v>
      </c>
      <c r="G8" s="1354">
        <v>6191</v>
      </c>
      <c r="H8" s="1364">
        <v>23.303346256634168</v>
      </c>
      <c r="I8" s="1355">
        <v>23.63317719269908</v>
      </c>
      <c r="J8" s="1355">
        <v>150.98987108655618</v>
      </c>
      <c r="K8" s="871"/>
      <c r="L8" s="433"/>
    </row>
    <row r="9" spans="1:12" s="435" customFormat="1" ht="24" customHeight="1">
      <c r="A9" s="433"/>
      <c r="B9" s="594"/>
      <c r="C9" s="869"/>
      <c r="D9" s="872" t="s">
        <v>557</v>
      </c>
      <c r="E9" s="872"/>
      <c r="F9" s="1356">
        <v>271</v>
      </c>
      <c r="G9" s="1357">
        <v>5550</v>
      </c>
      <c r="H9" s="1365">
        <v>24.918062227809457</v>
      </c>
      <c r="I9" s="1358">
        <v>23.445225225225226</v>
      </c>
      <c r="J9" s="1358">
        <v>156.31195652173912</v>
      </c>
      <c r="K9" s="871"/>
      <c r="L9" s="433"/>
    </row>
    <row r="10" spans="1:12" s="435" customFormat="1" ht="12.75" customHeight="1">
      <c r="A10" s="433"/>
      <c r="B10" s="594"/>
      <c r="C10" s="869"/>
      <c r="D10" s="872" t="s">
        <v>558</v>
      </c>
      <c r="E10" s="872"/>
      <c r="F10" s="1356">
        <v>18</v>
      </c>
      <c r="G10" s="1357">
        <v>641</v>
      </c>
      <c r="H10" s="1365">
        <v>14.927806241266882</v>
      </c>
      <c r="I10" s="1358">
        <v>25.260530421216849</v>
      </c>
      <c r="J10" s="1358">
        <v>121.49397590361446</v>
      </c>
      <c r="K10" s="871"/>
      <c r="L10" s="433"/>
    </row>
    <row r="11" spans="1:12" s="878" customFormat="1" ht="12.75" customHeight="1">
      <c r="A11" s="875"/>
      <c r="B11" s="876"/>
      <c r="C11" s="869" t="s">
        <v>379</v>
      </c>
      <c r="D11" s="877"/>
      <c r="E11" s="877"/>
      <c r="F11" s="1353">
        <v>102</v>
      </c>
      <c r="G11" s="1354">
        <v>3275</v>
      </c>
      <c r="H11" s="1364">
        <v>47.061359390717058</v>
      </c>
      <c r="I11" s="1355">
        <v>31.438167938931297</v>
      </c>
      <c r="J11" s="1355">
        <v>462.12278481012657</v>
      </c>
      <c r="K11" s="595"/>
      <c r="L11" s="875"/>
    </row>
    <row r="12" spans="1:12" s="878" customFormat="1" ht="12.75" customHeight="1">
      <c r="A12" s="875"/>
      <c r="B12" s="876"/>
      <c r="C12" s="869" t="s">
        <v>380</v>
      </c>
      <c r="D12" s="877"/>
      <c r="E12" s="877"/>
      <c r="F12" s="1353">
        <v>4121</v>
      </c>
      <c r="G12" s="1354">
        <v>191852</v>
      </c>
      <c r="H12" s="1364">
        <v>40.242142533519036</v>
      </c>
      <c r="I12" s="1355">
        <v>32.969523382607427</v>
      </c>
      <c r="J12" s="1355">
        <v>360.88340322126567</v>
      </c>
      <c r="K12" s="595"/>
      <c r="L12" s="875"/>
    </row>
    <row r="13" spans="1:12" s="435" customFormat="1" ht="12.75" customHeight="1">
      <c r="A13" s="433"/>
      <c r="B13" s="594"/>
      <c r="C13" s="879"/>
      <c r="D13" s="872" t="s">
        <v>559</v>
      </c>
      <c r="E13" s="872"/>
      <c r="F13" s="1356">
        <v>708</v>
      </c>
      <c r="G13" s="1357">
        <v>32199</v>
      </c>
      <c r="H13" s="1365">
        <v>46.620623751194515</v>
      </c>
      <c r="I13" s="1358">
        <v>23.907419485077178</v>
      </c>
      <c r="J13" s="1358">
        <v>318.81505108158666</v>
      </c>
      <c r="K13" s="871"/>
      <c r="L13" s="433"/>
    </row>
    <row r="14" spans="1:12" s="435" customFormat="1" ht="12.75" customHeight="1">
      <c r="A14" s="433"/>
      <c r="B14" s="594"/>
      <c r="C14" s="879"/>
      <c r="D14" s="872" t="s">
        <v>560</v>
      </c>
      <c r="E14" s="872"/>
      <c r="F14" s="1356">
        <v>613</v>
      </c>
      <c r="G14" s="1357">
        <v>21349</v>
      </c>
      <c r="H14" s="1365">
        <v>15.355236848540645</v>
      </c>
      <c r="I14" s="1358">
        <v>39.32338751229566</v>
      </c>
      <c r="J14" s="1358">
        <v>294.99136218363998</v>
      </c>
      <c r="K14" s="871"/>
      <c r="L14" s="433"/>
    </row>
    <row r="15" spans="1:12" s="435" customFormat="1" ht="12.75" customHeight="1">
      <c r="A15" s="433"/>
      <c r="B15" s="594"/>
      <c r="C15" s="879"/>
      <c r="D15" s="872" t="s">
        <v>561</v>
      </c>
      <c r="E15" s="872"/>
      <c r="F15" s="1356">
        <v>213</v>
      </c>
      <c r="G15" s="1357">
        <v>7633</v>
      </c>
      <c r="H15" s="1365">
        <v>45.144310385616279</v>
      </c>
      <c r="I15" s="1358">
        <v>24.551552469540155</v>
      </c>
      <c r="J15" s="1358">
        <v>192.53491796381994</v>
      </c>
      <c r="K15" s="871"/>
      <c r="L15" s="433"/>
    </row>
    <row r="16" spans="1:12" s="435" customFormat="1" ht="24" customHeight="1">
      <c r="A16" s="433"/>
      <c r="B16" s="594"/>
      <c r="C16" s="879"/>
      <c r="D16" s="872" t="s">
        <v>562</v>
      </c>
      <c r="E16" s="872"/>
      <c r="F16" s="1356">
        <v>206</v>
      </c>
      <c r="G16" s="1357">
        <v>9853</v>
      </c>
      <c r="H16" s="1365">
        <v>52.681388012618299</v>
      </c>
      <c r="I16" s="1358">
        <v>31.342332284583375</v>
      </c>
      <c r="J16" s="1358">
        <v>598.72001567807683</v>
      </c>
      <c r="K16" s="871"/>
      <c r="L16" s="433"/>
    </row>
    <row r="17" spans="1:12" s="435" customFormat="1" ht="24" customHeight="1">
      <c r="A17" s="433"/>
      <c r="B17" s="594"/>
      <c r="C17" s="879"/>
      <c r="D17" s="872" t="s">
        <v>563</v>
      </c>
      <c r="E17" s="872"/>
      <c r="F17" s="1356">
        <v>150</v>
      </c>
      <c r="G17" s="1357">
        <v>8332</v>
      </c>
      <c r="H17" s="1365">
        <v>67.933143090093765</v>
      </c>
      <c r="I17" s="1358">
        <v>37.688790206433026</v>
      </c>
      <c r="J17" s="1358">
        <v>836.95655806182117</v>
      </c>
      <c r="K17" s="871"/>
      <c r="L17" s="433"/>
    </row>
    <row r="18" spans="1:12" s="435" customFormat="1" ht="12.75" customHeight="1">
      <c r="A18" s="433"/>
      <c r="B18" s="594"/>
      <c r="C18" s="879"/>
      <c r="D18" s="872" t="s">
        <v>439</v>
      </c>
      <c r="E18" s="872"/>
      <c r="F18" s="1356">
        <v>51</v>
      </c>
      <c r="G18" s="1357">
        <v>4991</v>
      </c>
      <c r="H18" s="1365">
        <v>82.482234341431166</v>
      </c>
      <c r="I18" s="1358">
        <v>33.878180725305548</v>
      </c>
      <c r="J18" s="1358">
        <v>617.24918953965857</v>
      </c>
      <c r="K18" s="871"/>
      <c r="L18" s="433"/>
    </row>
    <row r="19" spans="1:12" s="435" customFormat="1" ht="12.75" customHeight="1">
      <c r="A19" s="433"/>
      <c r="B19" s="594"/>
      <c r="C19" s="879"/>
      <c r="D19" s="872" t="s">
        <v>440</v>
      </c>
      <c r="E19" s="872"/>
      <c r="F19" s="1356">
        <v>241</v>
      </c>
      <c r="G19" s="1357">
        <v>12883</v>
      </c>
      <c r="H19" s="1365">
        <v>61.952392402019719</v>
      </c>
      <c r="I19" s="1358">
        <v>29.953349375145542</v>
      </c>
      <c r="J19" s="1358">
        <v>353.07149795997668</v>
      </c>
      <c r="K19" s="871"/>
      <c r="L19" s="433"/>
    </row>
    <row r="20" spans="1:12" s="435" customFormat="1" ht="12.75" customHeight="1">
      <c r="A20" s="433"/>
      <c r="B20" s="594"/>
      <c r="C20" s="879"/>
      <c r="D20" s="872" t="s">
        <v>441</v>
      </c>
      <c r="E20" s="872"/>
      <c r="F20" s="1356">
        <v>302</v>
      </c>
      <c r="G20" s="1357">
        <v>10717</v>
      </c>
      <c r="H20" s="1365">
        <v>37.940312245548199</v>
      </c>
      <c r="I20" s="1358">
        <v>30.205374638424932</v>
      </c>
      <c r="J20" s="1358">
        <v>291.10918209876542</v>
      </c>
      <c r="K20" s="871"/>
      <c r="L20" s="433"/>
    </row>
    <row r="21" spans="1:12" s="435" customFormat="1" ht="12.75" customHeight="1">
      <c r="A21" s="433"/>
      <c r="B21" s="594"/>
      <c r="C21" s="879"/>
      <c r="D21" s="872" t="s">
        <v>564</v>
      </c>
      <c r="E21" s="872"/>
      <c r="F21" s="1356">
        <v>777</v>
      </c>
      <c r="G21" s="1357">
        <v>24876</v>
      </c>
      <c r="H21" s="1365">
        <v>44.411118847410421</v>
      </c>
      <c r="I21" s="1358">
        <v>31.208554429972665</v>
      </c>
      <c r="J21" s="1358">
        <v>277.37281864709871</v>
      </c>
      <c r="K21" s="871"/>
      <c r="L21" s="433"/>
    </row>
    <row r="22" spans="1:12" s="435" customFormat="1" ht="24" customHeight="1">
      <c r="A22" s="433"/>
      <c r="B22" s="594"/>
      <c r="C22" s="879"/>
      <c r="D22" s="872" t="s">
        <v>565</v>
      </c>
      <c r="E22" s="872"/>
      <c r="F22" s="1356">
        <v>357</v>
      </c>
      <c r="G22" s="1357">
        <v>22481</v>
      </c>
      <c r="H22" s="1365">
        <v>56.630056929820135</v>
      </c>
      <c r="I22" s="1358">
        <v>32.391886481918064</v>
      </c>
      <c r="J22" s="1358">
        <v>345.05740643120714</v>
      </c>
      <c r="K22" s="871"/>
      <c r="L22" s="433"/>
    </row>
    <row r="23" spans="1:12" s="435" customFormat="1" ht="24" customHeight="1">
      <c r="A23" s="433"/>
      <c r="B23" s="594"/>
      <c r="C23" s="879"/>
      <c r="D23" s="872" t="s">
        <v>566</v>
      </c>
      <c r="E23" s="872"/>
      <c r="F23" s="1356">
        <v>143</v>
      </c>
      <c r="G23" s="1357">
        <v>21017</v>
      </c>
      <c r="H23" s="1365">
        <v>71.887399097003694</v>
      </c>
      <c r="I23" s="1358">
        <v>47.781177142313368</v>
      </c>
      <c r="J23" s="1358">
        <v>290.25018830027619</v>
      </c>
      <c r="K23" s="871"/>
      <c r="L23" s="433"/>
    </row>
    <row r="24" spans="1:12" s="435" customFormat="1" ht="12.75" customHeight="1">
      <c r="A24" s="433"/>
      <c r="B24" s="594"/>
      <c r="C24" s="879"/>
      <c r="D24" s="872" t="s">
        <v>567</v>
      </c>
      <c r="E24" s="872"/>
      <c r="F24" s="1356">
        <v>147</v>
      </c>
      <c r="G24" s="1357">
        <v>5426</v>
      </c>
      <c r="H24" s="1365">
        <v>30.646709968935333</v>
      </c>
      <c r="I24" s="1358">
        <v>34.359380759307044</v>
      </c>
      <c r="J24" s="1358">
        <v>201.75940460081191</v>
      </c>
      <c r="K24" s="871"/>
      <c r="L24" s="433"/>
    </row>
    <row r="25" spans="1:12" s="435" customFormat="1" ht="12.75" customHeight="1">
      <c r="A25" s="433"/>
      <c r="B25" s="594"/>
      <c r="C25" s="879"/>
      <c r="D25" s="872" t="s">
        <v>568</v>
      </c>
      <c r="E25" s="872"/>
      <c r="F25" s="1356">
        <v>85</v>
      </c>
      <c r="G25" s="1357">
        <v>5032</v>
      </c>
      <c r="H25" s="1365">
        <v>54.571087734519033</v>
      </c>
      <c r="I25" s="1358">
        <v>28.184817170111288</v>
      </c>
      <c r="J25" s="1358">
        <v>238.41898052217158</v>
      </c>
      <c r="K25" s="871"/>
      <c r="L25" s="433"/>
    </row>
    <row r="26" spans="1:12" s="435" customFormat="1" ht="12.75" customHeight="1">
      <c r="A26" s="433"/>
      <c r="B26" s="594"/>
      <c r="C26" s="879"/>
      <c r="D26" s="872" t="s">
        <v>569</v>
      </c>
      <c r="E26" s="872"/>
      <c r="F26" s="1356">
        <v>128</v>
      </c>
      <c r="G26" s="1357">
        <v>5063</v>
      </c>
      <c r="H26" s="1365">
        <v>36.683089407332268</v>
      </c>
      <c r="I26" s="1358">
        <v>37.528935413786293</v>
      </c>
      <c r="J26" s="1358">
        <v>566.46280991735534</v>
      </c>
      <c r="K26" s="871"/>
      <c r="L26" s="433"/>
    </row>
    <row r="27" spans="1:12" s="883" customFormat="1" ht="12.75" customHeight="1">
      <c r="A27" s="880"/>
      <c r="B27" s="881"/>
      <c r="C27" s="869" t="s">
        <v>570</v>
      </c>
      <c r="D27" s="872"/>
      <c r="E27" s="872"/>
      <c r="F27" s="1359">
        <v>36</v>
      </c>
      <c r="G27" s="1360">
        <v>4913</v>
      </c>
      <c r="H27" s="1364">
        <v>77.590018951358189</v>
      </c>
      <c r="I27" s="1355">
        <v>25.614899246895991</v>
      </c>
      <c r="J27" s="1355">
        <v>1007.0530993618961</v>
      </c>
      <c r="K27" s="882"/>
      <c r="L27" s="880"/>
    </row>
    <row r="28" spans="1:12" s="883" customFormat="1" ht="12.75" customHeight="1">
      <c r="A28" s="880"/>
      <c r="B28" s="881"/>
      <c r="C28" s="869" t="s">
        <v>381</v>
      </c>
      <c r="D28" s="872"/>
      <c r="E28" s="872"/>
      <c r="F28" s="1359">
        <v>215</v>
      </c>
      <c r="G28" s="1360">
        <v>13698</v>
      </c>
      <c r="H28" s="1364">
        <v>70.550061804697165</v>
      </c>
      <c r="I28" s="1355">
        <v>25.747481384143672</v>
      </c>
      <c r="J28" s="1355">
        <v>219.77027027027026</v>
      </c>
      <c r="K28" s="882"/>
      <c r="L28" s="880"/>
    </row>
    <row r="29" spans="1:12" s="883" customFormat="1" ht="12.75" customHeight="1">
      <c r="A29" s="880"/>
      <c r="B29" s="881"/>
      <c r="C29" s="869" t="s">
        <v>382</v>
      </c>
      <c r="D29" s="872"/>
      <c r="E29" s="872"/>
      <c r="F29" s="1359">
        <v>1401</v>
      </c>
      <c r="G29" s="1360">
        <v>43099</v>
      </c>
      <c r="H29" s="1364">
        <v>37.375016259810081</v>
      </c>
      <c r="I29" s="1355">
        <v>27.39339659852897</v>
      </c>
      <c r="J29" s="1355">
        <v>287.03194377894903</v>
      </c>
      <c r="K29" s="882"/>
      <c r="L29" s="880"/>
    </row>
    <row r="30" spans="1:12" s="883" customFormat="1" ht="24" customHeight="1">
      <c r="A30" s="880"/>
      <c r="B30" s="881"/>
      <c r="C30" s="1347"/>
      <c r="D30" s="872" t="s">
        <v>571</v>
      </c>
      <c r="E30" s="872"/>
      <c r="F30" s="1361">
        <v>828</v>
      </c>
      <c r="G30" s="1362">
        <v>27597</v>
      </c>
      <c r="H30" s="1365">
        <v>35.51737451737452</v>
      </c>
      <c r="I30" s="1358">
        <v>23.128021161720476</v>
      </c>
      <c r="J30" s="1358">
        <v>299.61194124753609</v>
      </c>
      <c r="K30" s="882"/>
      <c r="L30" s="880"/>
    </row>
    <row r="31" spans="1:12" s="883" customFormat="1" ht="12.75" customHeight="1">
      <c r="A31" s="880"/>
      <c r="B31" s="881"/>
      <c r="C31" s="884"/>
      <c r="D31" s="885" t="s">
        <v>572</v>
      </c>
      <c r="E31" s="885"/>
      <c r="F31" s="1361">
        <v>573</v>
      </c>
      <c r="G31" s="1362">
        <v>15502</v>
      </c>
      <c r="H31" s="1365">
        <v>41.2122823341752</v>
      </c>
      <c r="I31" s="1358">
        <v>34.98671139207844</v>
      </c>
      <c r="J31" s="1358">
        <v>265.79703767307075</v>
      </c>
      <c r="K31" s="882"/>
      <c r="L31" s="880"/>
    </row>
    <row r="32" spans="1:12" s="883" customFormat="1" ht="12.75" customHeight="1">
      <c r="A32" s="880"/>
      <c r="B32" s="881"/>
      <c r="C32" s="886" t="s">
        <v>383</v>
      </c>
      <c r="D32" s="885"/>
      <c r="E32" s="885"/>
      <c r="F32" s="1359">
        <v>3802</v>
      </c>
      <c r="G32" s="1360">
        <v>184037</v>
      </c>
      <c r="H32" s="1364">
        <v>60.121001858802849</v>
      </c>
      <c r="I32" s="1355">
        <v>27.038546596608292</v>
      </c>
      <c r="J32" s="1355">
        <v>244.09740094673418</v>
      </c>
      <c r="K32" s="882"/>
      <c r="L32" s="880"/>
    </row>
    <row r="33" spans="1:12" s="883" customFormat="1" ht="12.75" customHeight="1">
      <c r="A33" s="880"/>
      <c r="B33" s="881"/>
      <c r="C33" s="884"/>
      <c r="D33" s="885" t="s">
        <v>573</v>
      </c>
      <c r="E33" s="885"/>
      <c r="F33" s="1361">
        <v>655</v>
      </c>
      <c r="G33" s="1362">
        <v>13683</v>
      </c>
      <c r="H33" s="1365">
        <v>42.93244642464937</v>
      </c>
      <c r="I33" s="1358">
        <v>29.21808083022729</v>
      </c>
      <c r="J33" s="1358">
        <v>377.83233532934133</v>
      </c>
      <c r="K33" s="882"/>
      <c r="L33" s="880"/>
    </row>
    <row r="34" spans="1:12" s="883" customFormat="1" ht="12.75" customHeight="1">
      <c r="A34" s="880"/>
      <c r="B34" s="881"/>
      <c r="C34" s="884"/>
      <c r="D34" s="885" t="s">
        <v>574</v>
      </c>
      <c r="E34" s="885"/>
      <c r="F34" s="1361">
        <v>1737</v>
      </c>
      <c r="G34" s="1362">
        <v>43244</v>
      </c>
      <c r="H34" s="1365">
        <v>42.823473490325007</v>
      </c>
      <c r="I34" s="1358">
        <v>29.629173989455186</v>
      </c>
      <c r="J34" s="1358">
        <v>490.56622663897951</v>
      </c>
      <c r="K34" s="882"/>
      <c r="L34" s="880"/>
    </row>
    <row r="35" spans="1:12" s="883" customFormat="1" ht="12.75" customHeight="1">
      <c r="A35" s="880"/>
      <c r="B35" s="881"/>
      <c r="C35" s="884"/>
      <c r="D35" s="885" t="s">
        <v>575</v>
      </c>
      <c r="E35" s="885"/>
      <c r="F35" s="1361">
        <v>1410</v>
      </c>
      <c r="G35" s="1362">
        <v>127110</v>
      </c>
      <c r="H35" s="1365">
        <v>73.364577681838654</v>
      </c>
      <c r="I35" s="1358">
        <v>25.922571001494767</v>
      </c>
      <c r="J35" s="1358">
        <v>170.21108323031791</v>
      </c>
      <c r="K35" s="882"/>
      <c r="L35" s="880"/>
    </row>
    <row r="36" spans="1:12" s="883" customFormat="1" ht="12.75" customHeight="1">
      <c r="A36" s="880"/>
      <c r="B36" s="881"/>
      <c r="C36" s="886" t="s">
        <v>384</v>
      </c>
      <c r="D36" s="887"/>
      <c r="E36" s="887"/>
      <c r="F36" s="1359">
        <v>823</v>
      </c>
      <c r="G36" s="1360">
        <v>58357</v>
      </c>
      <c r="H36" s="1364">
        <v>58.590777201032118</v>
      </c>
      <c r="I36" s="1355">
        <v>45.76808266360505</v>
      </c>
      <c r="J36" s="1355">
        <v>506.2360617349654</v>
      </c>
      <c r="K36" s="882"/>
      <c r="L36" s="880"/>
    </row>
    <row r="37" spans="1:12" s="883" customFormat="1" ht="24" customHeight="1">
      <c r="A37" s="880"/>
      <c r="B37" s="881"/>
      <c r="C37" s="1348"/>
      <c r="D37" s="885" t="s">
        <v>576</v>
      </c>
      <c r="E37" s="885"/>
      <c r="F37" s="1361">
        <v>817</v>
      </c>
      <c r="G37" s="1362">
        <v>47803</v>
      </c>
      <c r="H37" s="1365">
        <v>55.030103491544544</v>
      </c>
      <c r="I37" s="1358">
        <v>29.180762713637218</v>
      </c>
      <c r="J37" s="1358">
        <v>512.1079251075962</v>
      </c>
      <c r="K37" s="882"/>
      <c r="L37" s="880"/>
    </row>
    <row r="38" spans="1:12" s="883" customFormat="1" ht="12.75" customHeight="1">
      <c r="A38" s="880"/>
      <c r="B38" s="881"/>
      <c r="C38" s="1348"/>
      <c r="D38" s="885" t="s">
        <v>577</v>
      </c>
      <c r="E38" s="885"/>
      <c r="F38" s="1361">
        <v>6</v>
      </c>
      <c r="G38" s="1362">
        <v>10554</v>
      </c>
      <c r="H38" s="1365">
        <v>82.880477461912989</v>
      </c>
      <c r="I38" s="1358">
        <v>120.8982376350199</v>
      </c>
      <c r="J38" s="1358">
        <v>485.82831554878049</v>
      </c>
      <c r="K38" s="882"/>
      <c r="L38" s="880"/>
    </row>
    <row r="39" spans="1:12" s="883" customFormat="1" ht="12.75" customHeight="1">
      <c r="A39" s="880"/>
      <c r="B39" s="881"/>
      <c r="C39" s="886" t="s">
        <v>385</v>
      </c>
      <c r="D39" s="873"/>
      <c r="E39" s="873"/>
      <c r="F39" s="1359">
        <v>923</v>
      </c>
      <c r="G39" s="1360">
        <v>44258</v>
      </c>
      <c r="H39" s="1364">
        <v>47.180350937040281</v>
      </c>
      <c r="I39" s="1355">
        <v>31.287270098061366</v>
      </c>
      <c r="J39" s="1355">
        <v>317.97915451895045</v>
      </c>
      <c r="K39" s="882"/>
      <c r="L39" s="880"/>
    </row>
    <row r="40" spans="1:12" s="883" customFormat="1" ht="12.75" customHeight="1">
      <c r="A40" s="880"/>
      <c r="B40" s="881"/>
      <c r="C40" s="886" t="s">
        <v>578</v>
      </c>
      <c r="D40" s="873"/>
      <c r="E40" s="873"/>
      <c r="F40" s="1359">
        <v>484</v>
      </c>
      <c r="G40" s="1360">
        <v>33047</v>
      </c>
      <c r="H40" s="1364">
        <v>57.918258614041854</v>
      </c>
      <c r="I40" s="1355">
        <v>31.942717947166159</v>
      </c>
      <c r="J40" s="1355">
        <v>650.48499244223706</v>
      </c>
      <c r="K40" s="882"/>
      <c r="L40" s="880"/>
    </row>
    <row r="41" spans="1:12" s="883" customFormat="1" ht="24" customHeight="1">
      <c r="A41" s="880"/>
      <c r="B41" s="881"/>
      <c r="C41" s="884"/>
      <c r="D41" s="885" t="s">
        <v>579</v>
      </c>
      <c r="E41" s="885"/>
      <c r="F41" s="1361">
        <v>99</v>
      </c>
      <c r="G41" s="1362">
        <v>3556</v>
      </c>
      <c r="H41" s="1365">
        <v>28.199841395717684</v>
      </c>
      <c r="I41" s="1358">
        <v>27.145950506186725</v>
      </c>
      <c r="J41" s="1358">
        <v>457.45982648057338</v>
      </c>
      <c r="K41" s="882"/>
      <c r="L41" s="880"/>
    </row>
    <row r="42" spans="1:12" s="883" customFormat="1" ht="12.75" customHeight="1">
      <c r="A42" s="880"/>
      <c r="B42" s="881"/>
      <c r="C42" s="884"/>
      <c r="D42" s="885" t="s">
        <v>580</v>
      </c>
      <c r="E42" s="885"/>
      <c r="F42" s="1361">
        <v>30</v>
      </c>
      <c r="G42" s="1362">
        <v>12234</v>
      </c>
      <c r="H42" s="1365">
        <v>85.355473383101938</v>
      </c>
      <c r="I42" s="1358">
        <v>29.014467876410006</v>
      </c>
      <c r="J42" s="1358">
        <v>679.51970857463107</v>
      </c>
      <c r="K42" s="882"/>
      <c r="L42" s="880"/>
    </row>
    <row r="43" spans="1:12" s="883" customFormat="1" ht="12.75" customHeight="1">
      <c r="A43" s="880"/>
      <c r="B43" s="881"/>
      <c r="C43" s="884"/>
      <c r="D43" s="885" t="s">
        <v>581</v>
      </c>
      <c r="E43" s="885"/>
      <c r="F43" s="1361">
        <v>355</v>
      </c>
      <c r="G43" s="1362">
        <v>17257</v>
      </c>
      <c r="H43" s="1365">
        <v>57.303669267806747</v>
      </c>
      <c r="I43" s="1358">
        <v>35.007069594946977</v>
      </c>
      <c r="J43" s="1358">
        <v>664.40584933120795</v>
      </c>
      <c r="K43" s="882"/>
      <c r="L43" s="880"/>
    </row>
    <row r="44" spans="1:12" s="883" customFormat="1" ht="12.75" customHeight="1">
      <c r="A44" s="880"/>
      <c r="B44" s="881"/>
      <c r="C44" s="886" t="s">
        <v>386</v>
      </c>
      <c r="D44" s="888"/>
      <c r="E44" s="888"/>
      <c r="F44" s="1359">
        <v>382</v>
      </c>
      <c r="G44" s="1360">
        <v>53122</v>
      </c>
      <c r="H44" s="1364">
        <v>72.345699188320538</v>
      </c>
      <c r="I44" s="1355">
        <v>68.905293475396263</v>
      </c>
      <c r="J44" s="1355">
        <v>506.29484486455738</v>
      </c>
      <c r="K44" s="882"/>
      <c r="L44" s="880">
        <v>607</v>
      </c>
    </row>
    <row r="45" spans="1:12" s="883" customFormat="1" ht="12.75" customHeight="1">
      <c r="A45" s="880"/>
      <c r="B45" s="881"/>
      <c r="C45" s="886" t="s">
        <v>387</v>
      </c>
      <c r="D45" s="889"/>
      <c r="E45" s="889"/>
      <c r="F45" s="1359">
        <v>92</v>
      </c>
      <c r="G45" s="1360">
        <v>1936</v>
      </c>
      <c r="H45" s="1364">
        <v>34.945848375451263</v>
      </c>
      <c r="I45" s="1355">
        <v>22.931301652892561</v>
      </c>
      <c r="J45" s="1355">
        <v>462.91677675033026</v>
      </c>
      <c r="K45" s="882"/>
      <c r="L45" s="880"/>
    </row>
    <row r="46" spans="1:12" s="883" customFormat="1" ht="12.75" customHeight="1">
      <c r="A46" s="880"/>
      <c r="B46" s="881"/>
      <c r="C46" s="869" t="s">
        <v>582</v>
      </c>
      <c r="D46" s="890"/>
      <c r="E46" s="890"/>
      <c r="F46" s="1359">
        <v>1005</v>
      </c>
      <c r="G46" s="1360">
        <v>28806</v>
      </c>
      <c r="H46" s="1364">
        <v>50.494320572149768</v>
      </c>
      <c r="I46" s="1355">
        <v>35.587412344650417</v>
      </c>
      <c r="J46" s="1355">
        <v>676.61314351198871</v>
      </c>
      <c r="K46" s="882"/>
      <c r="L46" s="880"/>
    </row>
    <row r="47" spans="1:12" s="883" customFormat="1" ht="12.75" customHeight="1">
      <c r="A47" s="880"/>
      <c r="B47" s="881"/>
      <c r="C47" s="869" t="s">
        <v>583</v>
      </c>
      <c r="D47" s="874"/>
      <c r="E47" s="874"/>
      <c r="F47" s="1359">
        <v>646</v>
      </c>
      <c r="G47" s="1360">
        <v>78390</v>
      </c>
      <c r="H47" s="1364">
        <v>38.836923564733162</v>
      </c>
      <c r="I47" s="1355">
        <v>23.474550325296594</v>
      </c>
      <c r="J47" s="1355">
        <v>243.87748355832468</v>
      </c>
      <c r="K47" s="882"/>
      <c r="L47" s="880"/>
    </row>
    <row r="48" spans="1:12" s="883" customFormat="1" ht="12.75" customHeight="1">
      <c r="A48" s="880"/>
      <c r="B48" s="881"/>
      <c r="C48" s="886" t="s">
        <v>388</v>
      </c>
      <c r="D48" s="872"/>
      <c r="E48" s="872"/>
      <c r="F48" s="1359">
        <v>460</v>
      </c>
      <c r="G48" s="1360">
        <v>14362</v>
      </c>
      <c r="H48" s="1364">
        <v>33.464594449751843</v>
      </c>
      <c r="I48" s="1355">
        <v>27.714872580420554</v>
      </c>
      <c r="J48" s="1355">
        <v>334.22844360086771</v>
      </c>
      <c r="K48" s="882"/>
      <c r="L48" s="880"/>
    </row>
    <row r="49" spans="1:12" s="883" customFormat="1" ht="12.75" customHeight="1">
      <c r="A49" s="880"/>
      <c r="B49" s="881"/>
      <c r="C49" s="886" t="s">
        <v>389</v>
      </c>
      <c r="D49" s="872"/>
      <c r="E49" s="872"/>
      <c r="F49" s="1359">
        <v>1861</v>
      </c>
      <c r="G49" s="1360">
        <v>76732</v>
      </c>
      <c r="H49" s="1364">
        <v>38.860696668591167</v>
      </c>
      <c r="I49" s="1355">
        <v>32.512146171088986</v>
      </c>
      <c r="J49" s="1355">
        <v>220.33114601975211</v>
      </c>
      <c r="K49" s="882"/>
      <c r="L49" s="880"/>
    </row>
    <row r="50" spans="1:12" s="883" customFormat="1" ht="12.75" customHeight="1">
      <c r="A50" s="880"/>
      <c r="B50" s="881"/>
      <c r="C50" s="1348"/>
      <c r="D50" s="872" t="s">
        <v>584</v>
      </c>
      <c r="E50" s="872"/>
      <c r="F50" s="1361">
        <v>374</v>
      </c>
      <c r="G50" s="1362">
        <v>30785</v>
      </c>
      <c r="H50" s="1365">
        <v>39.095042161942494</v>
      </c>
      <c r="I50" s="1358">
        <v>24.184440474256942</v>
      </c>
      <c r="J50" s="1358">
        <v>190.36266030420518</v>
      </c>
      <c r="K50" s="882"/>
      <c r="L50" s="880"/>
    </row>
    <row r="51" spans="1:12" s="883" customFormat="1" ht="12.75" customHeight="1">
      <c r="A51" s="880"/>
      <c r="B51" s="881"/>
      <c r="C51" s="1348"/>
      <c r="D51" s="1349" t="s">
        <v>585</v>
      </c>
      <c r="E51" s="1349"/>
      <c r="F51" s="1361">
        <v>1487</v>
      </c>
      <c r="G51" s="1362">
        <v>45947</v>
      </c>
      <c r="H51" s="1365">
        <v>38.705248083564989</v>
      </c>
      <c r="I51" s="1358">
        <v>38.09180142337911</v>
      </c>
      <c r="J51" s="1358">
        <v>252.61156493804498</v>
      </c>
      <c r="K51" s="882"/>
      <c r="L51" s="880"/>
    </row>
    <row r="52" spans="1:12" s="883" customFormat="1" ht="12.75" customHeight="1">
      <c r="A52" s="880"/>
      <c r="B52" s="881"/>
      <c r="C52" s="886" t="s">
        <v>586</v>
      </c>
      <c r="D52" s="870"/>
      <c r="E52" s="870"/>
      <c r="F52" s="1359">
        <v>153</v>
      </c>
      <c r="G52" s="1360">
        <v>3812</v>
      </c>
      <c r="H52" s="1364">
        <v>25.168361283507195</v>
      </c>
      <c r="I52" s="1355">
        <v>26.559286463798532</v>
      </c>
      <c r="J52" s="1355">
        <v>372.49005628517824</v>
      </c>
      <c r="K52" s="882"/>
      <c r="L52" s="880"/>
    </row>
    <row r="53" spans="1:12" s="883" customFormat="1" ht="12.75" customHeight="1">
      <c r="A53" s="880"/>
      <c r="B53" s="881"/>
      <c r="C53" s="886" t="s">
        <v>390</v>
      </c>
      <c r="D53" s="870"/>
      <c r="E53" s="870"/>
      <c r="F53" s="1359">
        <v>544</v>
      </c>
      <c r="G53" s="1360">
        <v>14507</v>
      </c>
      <c r="H53" s="1364">
        <v>35.779115079169337</v>
      </c>
      <c r="I53" s="1355">
        <v>33.227200661749499</v>
      </c>
      <c r="J53" s="1355">
        <v>310.3832609744332</v>
      </c>
      <c r="K53" s="882"/>
      <c r="L53" s="880"/>
    </row>
    <row r="54" spans="1:12" s="883" customFormat="1" ht="12.75" customHeight="1">
      <c r="A54" s="880"/>
      <c r="B54" s="881"/>
      <c r="C54" s="886" t="s">
        <v>442</v>
      </c>
      <c r="D54" s="870"/>
      <c r="E54" s="870"/>
      <c r="F54" s="1359">
        <v>0</v>
      </c>
      <c r="G54" s="1360">
        <v>0</v>
      </c>
      <c r="H54" s="1364">
        <v>0</v>
      </c>
      <c r="I54" s="1355">
        <v>0</v>
      </c>
      <c r="J54" s="1355">
        <v>0</v>
      </c>
      <c r="K54" s="882"/>
      <c r="L54" s="880"/>
    </row>
    <row r="55" spans="1:12" s="609" customFormat="1">
      <c r="A55" s="606"/>
      <c r="B55" s="607"/>
      <c r="C55" s="614" t="s">
        <v>587</v>
      </c>
      <c r="D55" s="615"/>
      <c r="E55" s="615"/>
      <c r="F55" s="616"/>
      <c r="G55" s="616"/>
      <c r="H55" s="616"/>
      <c r="I55" s="616"/>
      <c r="J55" s="617"/>
      <c r="K55" s="608"/>
      <c r="L55" s="606"/>
    </row>
    <row r="56" spans="1:12" s="456" customFormat="1" ht="13.5" customHeight="1">
      <c r="A56" s="452"/>
      <c r="B56" s="612">
        <v>12</v>
      </c>
      <c r="C56" s="1481">
        <v>42156</v>
      </c>
      <c r="D56" s="1481"/>
      <c r="E56" s="1337"/>
      <c r="F56" s="159"/>
      <c r="G56" s="159"/>
      <c r="H56" s="159"/>
      <c r="I56" s="159"/>
      <c r="J56" s="159"/>
      <c r="K56" s="611"/>
      <c r="L56" s="452"/>
    </row>
  </sheetData>
  <mergeCells count="7">
    <mergeCell ref="C56:D56"/>
    <mergeCell ref="C1:D1"/>
    <mergeCell ref="J1:K1"/>
    <mergeCell ref="J2:J3"/>
    <mergeCell ref="C4:J4"/>
    <mergeCell ref="C6:D6"/>
    <mergeCell ref="C7:D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sheetPr codeName="Folha1">
    <tabColor theme="7"/>
  </sheetPr>
  <dimension ref="A1:CC59"/>
  <sheetViews>
    <sheetView zoomScaleNormal="100" workbookViewId="0"/>
  </sheetViews>
  <sheetFormatPr defaultRowHeight="12.75"/>
  <cols>
    <col min="1" max="1" width="1" style="180" customWidth="1"/>
    <col min="2" max="2" width="2.42578125" style="180" customWidth="1"/>
    <col min="3" max="3" width="2" style="180" customWidth="1"/>
    <col min="4" max="4" width="20.28515625" style="180" customWidth="1"/>
    <col min="5" max="6" width="8" style="180" customWidth="1"/>
    <col min="7" max="7" width="7.85546875" style="180" customWidth="1"/>
    <col min="8" max="13" width="8.140625" style="180" customWidth="1"/>
    <col min="14" max="14" width="2.5703125" style="180" customWidth="1"/>
    <col min="15" max="15" width="1" style="180" customWidth="1"/>
    <col min="16" max="16" width="7" style="180" bestFit="1" customWidth="1"/>
    <col min="17" max="18" width="7.85546875" style="1326" customWidth="1"/>
    <col min="19" max="19" width="7.85546875" style="180" customWidth="1"/>
    <col min="20" max="20" width="18.140625" style="180" customWidth="1"/>
    <col min="21" max="21" width="6.85546875" style="1218" customWidth="1"/>
    <col min="22" max="22" width="6.42578125" style="1218" customWidth="1"/>
    <col min="23" max="23" width="9" style="1218" customWidth="1"/>
    <col min="24" max="29" width="6.42578125" style="1218" customWidth="1"/>
    <col min="30" max="35" width="9.140625" style="180" customWidth="1"/>
    <col min="36" max="38" width="9.140625" style="180"/>
    <col min="39" max="40" width="3.140625" style="180" customWidth="1"/>
    <col min="41" max="41" width="5.140625" style="180" customWidth="1"/>
    <col min="42" max="42" width="3.140625" style="180" customWidth="1"/>
    <col min="43" max="16384" width="9.140625" style="180"/>
  </cols>
  <sheetData>
    <row r="1" spans="1:29" ht="13.5" customHeight="1">
      <c r="A1" s="179"/>
      <c r="B1" s="1492" t="s">
        <v>421</v>
      </c>
      <c r="C1" s="1492"/>
      <c r="D1" s="1492"/>
      <c r="E1" s="1492"/>
      <c r="F1" s="244"/>
      <c r="G1" s="244"/>
      <c r="H1" s="244"/>
      <c r="I1" s="244"/>
      <c r="J1" s="244"/>
      <c r="K1" s="244"/>
      <c r="L1" s="244"/>
      <c r="M1" s="244"/>
      <c r="N1" s="244"/>
      <c r="O1" s="1000"/>
    </row>
    <row r="2" spans="1:29" ht="6" customHeight="1">
      <c r="A2" s="179"/>
      <c r="B2" s="177"/>
      <c r="C2" s="177"/>
      <c r="D2" s="177"/>
      <c r="E2" s="177"/>
      <c r="F2" s="177"/>
      <c r="G2" s="177"/>
      <c r="H2" s="177"/>
      <c r="I2" s="177"/>
      <c r="J2" s="177"/>
      <c r="K2" s="177"/>
      <c r="L2" s="177"/>
      <c r="M2" s="177"/>
      <c r="N2" s="245"/>
      <c r="O2" s="1000"/>
    </row>
    <row r="3" spans="1:29" ht="19.5" customHeight="1" thickBot="1">
      <c r="A3" s="179"/>
      <c r="B3" s="181"/>
      <c r="C3" s="181"/>
      <c r="D3" s="181"/>
      <c r="E3" s="181"/>
      <c r="F3" s="181"/>
      <c r="G3" s="181"/>
      <c r="H3" s="181"/>
      <c r="I3" s="181"/>
      <c r="J3" s="181"/>
      <c r="K3" s="181"/>
      <c r="L3" s="181"/>
      <c r="M3" s="1001" t="s">
        <v>70</v>
      </c>
      <c r="N3" s="246"/>
      <c r="O3" s="1000"/>
    </row>
    <row r="4" spans="1:29" s="1005" customFormat="1" ht="13.5" customHeight="1" thickBot="1">
      <c r="A4" s="1002"/>
      <c r="B4" s="1003"/>
      <c r="C4" s="1063" t="s">
        <v>456</v>
      </c>
      <c r="D4" s="1064"/>
      <c r="E4" s="1064"/>
      <c r="F4" s="1064"/>
      <c r="G4" s="1064"/>
      <c r="H4" s="1064"/>
      <c r="I4" s="1064"/>
      <c r="J4" s="1064"/>
      <c r="K4" s="1064"/>
      <c r="L4" s="1064"/>
      <c r="M4" s="410"/>
      <c r="N4" s="246"/>
      <c r="O4" s="1004"/>
      <c r="P4" s="180"/>
      <c r="Q4" s="1327"/>
      <c r="R4" s="1327"/>
      <c r="U4" s="1219"/>
      <c r="V4" s="1219"/>
      <c r="W4" s="1219"/>
      <c r="X4" s="1219"/>
      <c r="Y4" s="1219"/>
      <c r="Z4" s="1219"/>
      <c r="AA4" s="1219"/>
      <c r="AB4" s="1219"/>
      <c r="AC4" s="1219"/>
    </row>
    <row r="5" spans="1:29" s="1009" customFormat="1" ht="3" customHeight="1">
      <c r="A5" s="1006"/>
      <c r="B5" s="213"/>
      <c r="C5" s="1007"/>
      <c r="D5" s="1007"/>
      <c r="E5" s="1007"/>
      <c r="F5" s="1007"/>
      <c r="G5" s="1007"/>
      <c r="H5" s="1007"/>
      <c r="I5" s="1007"/>
      <c r="J5" s="1007"/>
      <c r="K5" s="1007"/>
      <c r="L5" s="1007"/>
      <c r="M5" s="1007"/>
      <c r="N5" s="246"/>
      <c r="O5" s="1008"/>
      <c r="P5" s="180"/>
      <c r="Q5" s="1328"/>
      <c r="R5" s="1328"/>
      <c r="U5" s="1220"/>
      <c r="V5" s="1220"/>
      <c r="W5" s="1220"/>
      <c r="X5" s="1220"/>
      <c r="Y5" s="1220"/>
      <c r="Z5" s="1220"/>
      <c r="AA5" s="1220"/>
      <c r="AB5" s="1220"/>
      <c r="AC5" s="1220"/>
    </row>
    <row r="6" spans="1:29" s="1009" customFormat="1" ht="13.5" customHeight="1">
      <c r="A6" s="1006"/>
      <c r="B6" s="213"/>
      <c r="C6" s="1010"/>
      <c r="D6" s="1010"/>
      <c r="E6" s="1043">
        <v>2005</v>
      </c>
      <c r="F6" s="1043">
        <v>2006</v>
      </c>
      <c r="G6" s="1043">
        <v>2007</v>
      </c>
      <c r="H6" s="1043">
        <v>2008</v>
      </c>
      <c r="I6" s="1043">
        <v>2009</v>
      </c>
      <c r="J6" s="1043">
        <v>2010</v>
      </c>
      <c r="K6" s="1043">
        <v>2011</v>
      </c>
      <c r="L6" s="1043">
        <v>2012</v>
      </c>
      <c r="M6" s="1043">
        <v>2013</v>
      </c>
      <c r="N6" s="246"/>
      <c r="O6" s="1008"/>
      <c r="P6" s="180"/>
      <c r="Q6" s="1328"/>
      <c r="R6" s="1328"/>
      <c r="U6" s="1220"/>
      <c r="V6" s="1220"/>
      <c r="W6" s="1220"/>
      <c r="X6" s="1220"/>
      <c r="Y6" s="1220"/>
      <c r="Z6" s="1220"/>
      <c r="AA6" s="1220"/>
      <c r="AB6" s="1220"/>
      <c r="AC6" s="1220"/>
    </row>
    <row r="7" spans="1:29" s="1009" customFormat="1" ht="3" customHeight="1">
      <c r="A7" s="1006"/>
      <c r="B7" s="213"/>
      <c r="C7" s="1010"/>
      <c r="D7" s="1010"/>
      <c r="E7" s="1011"/>
      <c r="F7" s="1011"/>
      <c r="G7" s="1011"/>
      <c r="H7" s="1012"/>
      <c r="I7" s="1012"/>
      <c r="J7" s="1013"/>
      <c r="K7" s="1014"/>
      <c r="L7" s="1014"/>
      <c r="M7" s="1014"/>
      <c r="N7" s="246"/>
      <c r="O7" s="1008"/>
      <c r="P7" s="180"/>
      <c r="Q7" s="1328"/>
      <c r="R7" s="1328"/>
      <c r="U7" s="1220"/>
      <c r="V7" s="1220"/>
      <c r="W7" s="1220"/>
      <c r="X7" s="1220"/>
      <c r="Y7" s="1220"/>
      <c r="Z7" s="1220"/>
      <c r="AA7" s="1220"/>
      <c r="AB7" s="1220"/>
      <c r="AC7" s="1220"/>
    </row>
    <row r="8" spans="1:29" s="1021" customFormat="1" ht="15" customHeight="1">
      <c r="A8" s="1015"/>
      <c r="B8" s="1016"/>
      <c r="C8" s="1025" t="s">
        <v>425</v>
      </c>
      <c r="D8" s="1026"/>
      <c r="E8" s="1221">
        <v>328230</v>
      </c>
      <c r="F8" s="1221">
        <v>330967</v>
      </c>
      <c r="G8" s="1221">
        <v>341720</v>
      </c>
      <c r="H8" s="1221">
        <v>343663</v>
      </c>
      <c r="I8" s="1221">
        <v>336378</v>
      </c>
      <c r="J8" s="1221">
        <v>283311</v>
      </c>
      <c r="K8" s="1221">
        <v>281015</v>
      </c>
      <c r="L8" s="1221">
        <v>268026</v>
      </c>
      <c r="M8" s="1221">
        <v>265860</v>
      </c>
      <c r="N8" s="1060"/>
      <c r="O8" s="1019"/>
      <c r="P8" s="1020"/>
      <c r="Q8" s="1329"/>
      <c r="R8" s="1330"/>
      <c r="S8" s="1325"/>
      <c r="U8" s="1222"/>
      <c r="V8" s="1222"/>
      <c r="W8" s="1222"/>
      <c r="X8" s="1222"/>
      <c r="Y8" s="1222"/>
      <c r="Z8" s="1222"/>
      <c r="AA8" s="1222"/>
      <c r="AB8" s="1222"/>
      <c r="AC8" s="1222"/>
    </row>
    <row r="9" spans="1:29" s="1021" customFormat="1" ht="15" customHeight="1">
      <c r="A9" s="1015"/>
      <c r="B9" s="1016"/>
      <c r="C9" s="1025" t="s">
        <v>426</v>
      </c>
      <c r="D9" s="1026"/>
      <c r="E9" s="1221">
        <v>378756</v>
      </c>
      <c r="F9" s="1221">
        <v>384854</v>
      </c>
      <c r="G9" s="1221">
        <v>397332</v>
      </c>
      <c r="H9" s="1221">
        <v>400210</v>
      </c>
      <c r="I9" s="1221">
        <v>390129</v>
      </c>
      <c r="J9" s="1221">
        <v>337570</v>
      </c>
      <c r="K9" s="1221">
        <v>334499</v>
      </c>
      <c r="L9" s="1221">
        <v>319177</v>
      </c>
      <c r="M9" s="1221">
        <v>315112</v>
      </c>
      <c r="N9" s="1022"/>
      <c r="O9" s="1019"/>
      <c r="P9" s="1020"/>
      <c r="Q9" s="1330"/>
      <c r="R9" s="1330"/>
      <c r="S9" s="1325"/>
      <c r="U9" s="1222"/>
      <c r="V9" s="1222"/>
      <c r="W9" s="1222"/>
      <c r="X9" s="1222"/>
      <c r="Y9" s="1222"/>
      <c r="Z9" s="1222"/>
      <c r="AA9" s="1222"/>
      <c r="AB9" s="1222"/>
      <c r="AC9" s="1222"/>
    </row>
    <row r="10" spans="1:29" s="1021" customFormat="1" ht="15" customHeight="1">
      <c r="A10" s="1015"/>
      <c r="B10" s="1016"/>
      <c r="C10" s="1025" t="s">
        <v>461</v>
      </c>
      <c r="D10" s="1026"/>
      <c r="E10" s="1221">
        <v>2960216</v>
      </c>
      <c r="F10" s="1221">
        <v>2990993</v>
      </c>
      <c r="G10" s="1221">
        <v>3094177</v>
      </c>
      <c r="H10" s="1221">
        <v>3138017</v>
      </c>
      <c r="I10" s="1221">
        <v>2998781</v>
      </c>
      <c r="J10" s="1221">
        <v>2779077</v>
      </c>
      <c r="K10" s="1221">
        <v>2735237</v>
      </c>
      <c r="L10" s="1221">
        <v>2559732</v>
      </c>
      <c r="M10" s="1221">
        <v>2555676</v>
      </c>
      <c r="N10" s="1022"/>
      <c r="O10" s="1019"/>
      <c r="P10" s="1020"/>
      <c r="Q10" s="1330"/>
      <c r="R10" s="1330"/>
      <c r="S10" s="1325"/>
      <c r="U10" s="1222"/>
      <c r="V10" s="1222"/>
      <c r="W10" s="1222"/>
      <c r="X10" s="1222"/>
      <c r="Y10" s="1222"/>
      <c r="Z10" s="1222"/>
      <c r="AA10" s="1222"/>
      <c r="AB10" s="1222"/>
      <c r="AC10" s="1222"/>
    </row>
    <row r="11" spans="1:29" s="1021" customFormat="1" ht="15" customHeight="1">
      <c r="A11" s="1015"/>
      <c r="B11" s="1016"/>
      <c r="C11" s="1025" t="s">
        <v>457</v>
      </c>
      <c r="D11" s="1026"/>
      <c r="E11" s="1221">
        <v>2738739</v>
      </c>
      <c r="F11" s="1221">
        <v>2765576</v>
      </c>
      <c r="G11" s="1221">
        <v>2848902</v>
      </c>
      <c r="H11" s="1221">
        <v>2894365</v>
      </c>
      <c r="I11" s="1221">
        <v>2759400</v>
      </c>
      <c r="J11" s="1221">
        <v>2599509</v>
      </c>
      <c r="K11" s="1221">
        <v>2553741</v>
      </c>
      <c r="L11" s="1221">
        <v>2387386</v>
      </c>
      <c r="M11" s="1221">
        <v>2384121</v>
      </c>
      <c r="N11" s="1022"/>
      <c r="O11" s="1019"/>
      <c r="P11" s="1020"/>
      <c r="Q11" s="1330"/>
      <c r="R11" s="1330"/>
      <c r="S11" s="1325"/>
      <c r="U11" s="1222"/>
      <c r="V11" s="1222"/>
      <c r="W11" s="1222"/>
      <c r="X11" s="1222"/>
      <c r="Y11" s="1222"/>
      <c r="Z11" s="1222"/>
      <c r="AA11" s="1222"/>
      <c r="AB11" s="1222"/>
      <c r="AC11" s="1222"/>
    </row>
    <row r="12" spans="1:29" s="1020" customFormat="1" ht="16.5" customHeight="1">
      <c r="A12" s="1023"/>
      <c r="B12" s="1024"/>
      <c r="C12" s="1025" t="s">
        <v>492</v>
      </c>
      <c r="D12" s="1026"/>
      <c r="E12" s="1027"/>
      <c r="F12" s="1027"/>
      <c r="G12" s="1027"/>
      <c r="H12" s="1027"/>
      <c r="I12" s="1027"/>
      <c r="J12" s="1027"/>
      <c r="K12" s="1027"/>
      <c r="L12" s="1027"/>
      <c r="M12" s="1027"/>
      <c r="N12" s="1022"/>
      <c r="O12" s="1028"/>
      <c r="Q12" s="1228"/>
      <c r="R12" s="1228"/>
      <c r="S12" s="1325"/>
      <c r="U12" s="1222"/>
      <c r="V12" s="1222"/>
      <c r="W12" s="1222"/>
      <c r="X12" s="1222"/>
      <c r="Y12" s="1222"/>
      <c r="Z12" s="1222"/>
      <c r="AA12" s="1222"/>
      <c r="AB12" s="1222"/>
      <c r="AC12" s="1222"/>
    </row>
    <row r="13" spans="1:29" s="1020" customFormat="1" ht="13.5" customHeight="1">
      <c r="A13" s="1023"/>
      <c r="B13" s="1024"/>
      <c r="D13" s="1025" t="s">
        <v>469</v>
      </c>
      <c r="E13" s="1027">
        <v>767.35</v>
      </c>
      <c r="F13" s="1027">
        <v>789.21641020299899</v>
      </c>
      <c r="G13" s="1027">
        <v>808.47849558853909</v>
      </c>
      <c r="H13" s="1027">
        <v>846.1337237422581</v>
      </c>
      <c r="I13" s="1027">
        <v>870.33975224698497</v>
      </c>
      <c r="J13" s="1027">
        <v>900.04</v>
      </c>
      <c r="K13" s="1027">
        <v>906.11</v>
      </c>
      <c r="L13" s="1027">
        <v>915.01</v>
      </c>
      <c r="M13" s="1027">
        <v>912.18298170177309</v>
      </c>
      <c r="N13" s="1022"/>
      <c r="O13" s="1028"/>
      <c r="Q13" s="1228"/>
      <c r="R13" s="1228"/>
      <c r="S13" s="1325"/>
      <c r="U13" s="1222"/>
      <c r="V13" s="1222"/>
      <c r="W13" s="1222"/>
      <c r="X13" s="1222"/>
      <c r="Y13" s="1222"/>
      <c r="Z13" s="1222"/>
      <c r="AA13" s="1222"/>
      <c r="AB13" s="1222"/>
      <c r="AC13" s="1222"/>
    </row>
    <row r="14" spans="1:29" s="1020" customFormat="1" ht="13.5" customHeight="1">
      <c r="A14" s="1023"/>
      <c r="B14" s="1024"/>
      <c r="C14" s="1223"/>
      <c r="D14" s="1025" t="s">
        <v>470</v>
      </c>
      <c r="E14" s="1027">
        <v>550</v>
      </c>
      <c r="F14" s="1027">
        <v>565</v>
      </c>
      <c r="G14" s="1027">
        <v>583.36</v>
      </c>
      <c r="H14" s="1027">
        <v>600</v>
      </c>
      <c r="I14" s="1027">
        <v>615.5</v>
      </c>
      <c r="J14" s="1027">
        <v>634</v>
      </c>
      <c r="K14" s="1027">
        <v>641.92999999999995</v>
      </c>
      <c r="L14" s="1027">
        <v>641.92999999999995</v>
      </c>
      <c r="M14" s="1027">
        <v>641.92999999999995</v>
      </c>
      <c r="N14" s="1022"/>
      <c r="O14" s="1028"/>
      <c r="Q14" s="1228"/>
      <c r="R14" s="1228"/>
      <c r="S14" s="1325"/>
      <c r="U14" s="1222"/>
      <c r="V14" s="1222"/>
      <c r="W14" s="1222"/>
      <c r="X14" s="1222"/>
      <c r="Y14" s="1222"/>
      <c r="Z14" s="1222"/>
      <c r="AA14" s="1222"/>
      <c r="AB14" s="1222"/>
      <c r="AC14" s="1222"/>
    </row>
    <row r="15" spans="1:29" s="1070" customFormat="1" ht="16.5" customHeight="1">
      <c r="A15" s="1067"/>
      <c r="B15" s="1068"/>
      <c r="C15" s="1025" t="s">
        <v>493</v>
      </c>
      <c r="D15" s="1059"/>
      <c r="E15" s="1224"/>
      <c r="F15" s="1224"/>
      <c r="G15" s="1224"/>
      <c r="H15" s="1224"/>
      <c r="I15" s="1224"/>
      <c r="J15" s="1224"/>
      <c r="K15" s="1224"/>
      <c r="L15" s="1224"/>
      <c r="M15" s="1224"/>
      <c r="N15" s="1071"/>
      <c r="O15" s="1069"/>
      <c r="Q15" s="1331"/>
      <c r="R15" s="1331"/>
      <c r="S15" s="1325"/>
      <c r="U15" s="1225"/>
      <c r="V15" s="1225"/>
      <c r="W15" s="1225"/>
      <c r="X15" s="1225"/>
      <c r="Y15" s="1225"/>
      <c r="Z15" s="1225"/>
      <c r="AA15" s="1225"/>
      <c r="AB15" s="1225"/>
      <c r="AC15" s="1225"/>
    </row>
    <row r="16" spans="1:29" s="1021" customFormat="1" ht="13.5" customHeight="1">
      <c r="A16" s="1015"/>
      <c r="B16" s="1016"/>
      <c r="D16" s="1017" t="s">
        <v>471</v>
      </c>
      <c r="E16" s="1027">
        <v>909.17</v>
      </c>
      <c r="F16" s="1027">
        <v>935.96967052376601</v>
      </c>
      <c r="G16" s="1027">
        <v>965.24629620701603</v>
      </c>
      <c r="H16" s="1027">
        <v>1010.3760072203901</v>
      </c>
      <c r="I16" s="1027">
        <v>1036.4416794790202</v>
      </c>
      <c r="J16" s="1027">
        <v>1076.26</v>
      </c>
      <c r="K16" s="1027">
        <v>1084.55</v>
      </c>
      <c r="L16" s="1027">
        <v>1095.5899999999999</v>
      </c>
      <c r="M16" s="1027">
        <v>1093.8178723953499</v>
      </c>
      <c r="N16" s="1022"/>
      <c r="O16" s="1019"/>
      <c r="P16" s="1020"/>
      <c r="Q16" s="1330"/>
      <c r="R16" s="1330"/>
      <c r="S16" s="1325"/>
      <c r="U16" s="1222"/>
      <c r="V16" s="1222"/>
      <c r="W16" s="1222"/>
      <c r="X16" s="1222"/>
      <c r="Y16" s="1222"/>
      <c r="Z16" s="1222"/>
      <c r="AA16" s="1222"/>
      <c r="AB16" s="1222"/>
      <c r="AC16" s="1222"/>
    </row>
    <row r="17" spans="1:81" s="1021" customFormat="1" ht="13.5" customHeight="1">
      <c r="A17" s="1015"/>
      <c r="B17" s="1016"/>
      <c r="C17" s="1017"/>
      <c r="D17" s="1018" t="s">
        <v>472</v>
      </c>
      <c r="E17" s="1027">
        <v>646.65</v>
      </c>
      <c r="F17" s="1027">
        <v>667</v>
      </c>
      <c r="G17" s="1027">
        <v>693</v>
      </c>
      <c r="H17" s="1027">
        <v>721.82</v>
      </c>
      <c r="I17" s="1027">
        <v>740</v>
      </c>
      <c r="J17" s="1027">
        <v>768.375</v>
      </c>
      <c r="K17" s="1027">
        <v>776</v>
      </c>
      <c r="L17" s="1027">
        <v>783.62</v>
      </c>
      <c r="M17" s="1027">
        <v>785.45</v>
      </c>
      <c r="N17" s="1022"/>
      <c r="O17" s="1019"/>
      <c r="P17" s="1020"/>
      <c r="Q17" s="1330"/>
      <c r="R17" s="1330"/>
      <c r="S17" s="1325"/>
      <c r="U17" s="1222"/>
      <c r="V17" s="1222"/>
      <c r="W17" s="1222"/>
      <c r="X17" s="1222"/>
      <c r="Y17" s="1222"/>
      <c r="Z17" s="1222"/>
      <c r="AA17" s="1222"/>
      <c r="AB17" s="1222"/>
      <c r="AC17" s="1222"/>
    </row>
    <row r="18" spans="1:81" s="1021" customFormat="1" ht="22.5" customHeight="1" thickBot="1">
      <c r="A18" s="1015"/>
      <c r="B18" s="1016"/>
      <c r="C18" s="1017"/>
      <c r="D18" s="1018"/>
      <c r="E18" s="1027"/>
      <c r="F18" s="1027"/>
      <c r="G18" s="1027"/>
      <c r="H18" s="1027"/>
      <c r="I18" s="1027"/>
      <c r="J18" s="1027"/>
      <c r="K18" s="1027"/>
      <c r="L18" s="1027"/>
      <c r="M18" s="1027"/>
      <c r="N18" s="1022"/>
      <c r="O18" s="1019"/>
      <c r="P18" s="1020"/>
      <c r="Q18" s="1330"/>
      <c r="R18" s="1330"/>
      <c r="S18" s="1325"/>
      <c r="U18" s="1222"/>
      <c r="V18" s="1222"/>
      <c r="W18" s="1222"/>
      <c r="X18" s="1222"/>
      <c r="Y18" s="1222"/>
      <c r="Z18" s="1222"/>
      <c r="AA18" s="1222"/>
      <c r="AB18" s="1222"/>
      <c r="AC18" s="1222"/>
    </row>
    <row r="19" spans="1:81" s="211" customFormat="1" ht="14.25" thickBot="1">
      <c r="A19" s="210"/>
      <c r="B19" s="182"/>
      <c r="C19" s="1063" t="s">
        <v>494</v>
      </c>
      <c r="D19" s="1064"/>
      <c r="E19" s="1064"/>
      <c r="F19" s="1064"/>
      <c r="G19" s="1064"/>
      <c r="H19" s="1064"/>
      <c r="I19" s="1064"/>
      <c r="J19" s="1064"/>
      <c r="K19" s="1064"/>
      <c r="L19" s="1064"/>
      <c r="M19" s="410"/>
      <c r="N19" s="246"/>
      <c r="O19" s="1029"/>
      <c r="Q19" s="1226"/>
      <c r="R19" s="1226"/>
      <c r="T19" s="1021"/>
      <c r="U19" s="1222"/>
      <c r="V19" s="1222"/>
      <c r="W19" s="1222"/>
      <c r="X19" s="1222"/>
      <c r="Y19" s="1222"/>
      <c r="Z19" s="1222"/>
      <c r="AA19" s="1222"/>
      <c r="AB19" s="1222"/>
      <c r="AC19" s="1222"/>
      <c r="AD19" s="1021"/>
      <c r="AE19" s="1021"/>
      <c r="AM19" s="1226"/>
      <c r="AN19" s="1226"/>
      <c r="AO19" s="1226"/>
      <c r="AP19" s="1226"/>
      <c r="AQ19" s="1226"/>
      <c r="AR19" s="1226"/>
      <c r="AS19" s="1226"/>
      <c r="AT19" s="1226"/>
      <c r="AU19" s="1226"/>
      <c r="AV19" s="1226"/>
      <c r="AW19" s="1226"/>
      <c r="AX19" s="1226"/>
      <c r="AY19" s="1226"/>
      <c r="AZ19" s="1226"/>
      <c r="BA19" s="1226"/>
      <c r="BB19" s="1226"/>
      <c r="BC19" s="1226"/>
      <c r="BD19" s="1226"/>
      <c r="BE19" s="1226"/>
      <c r="BF19" s="1226"/>
      <c r="BG19" s="1226"/>
      <c r="BH19" s="1226"/>
      <c r="BI19" s="1226"/>
      <c r="BJ19" s="1226"/>
      <c r="BK19" s="1226"/>
      <c r="BL19" s="1226"/>
      <c r="BM19" s="1226"/>
      <c r="BN19" s="1226"/>
      <c r="BO19" s="1226"/>
      <c r="BP19" s="1226"/>
      <c r="BQ19" s="1226"/>
      <c r="BR19" s="1226"/>
      <c r="BS19" s="1226"/>
      <c r="BT19" s="1226"/>
      <c r="BU19" s="1226"/>
      <c r="BV19" s="1226"/>
      <c r="BW19" s="1226"/>
      <c r="BX19" s="1226"/>
      <c r="BY19" s="1226"/>
      <c r="BZ19" s="1226"/>
      <c r="CA19" s="1226"/>
      <c r="CB19" s="1226"/>
    </row>
    <row r="20" spans="1:81" s="211" customFormat="1" ht="3" customHeight="1">
      <c r="A20" s="210"/>
      <c r="B20" s="182"/>
      <c r="C20" s="212"/>
      <c r="D20" s="212"/>
      <c r="E20" s="212"/>
      <c r="F20" s="212"/>
      <c r="G20" s="212"/>
      <c r="H20" s="212"/>
      <c r="I20" s="212"/>
      <c r="J20" s="212"/>
      <c r="K20" s="212"/>
      <c r="L20" s="212"/>
      <c r="M20" s="212"/>
      <c r="N20" s="246"/>
      <c r="O20" s="1029"/>
      <c r="P20" s="1020"/>
      <c r="Q20" s="1228"/>
      <c r="R20" s="1226"/>
      <c r="T20" s="1021"/>
      <c r="U20" s="1222"/>
      <c r="V20" s="1222"/>
      <c r="W20" s="1222"/>
      <c r="X20" s="1222"/>
      <c r="Y20" s="1222"/>
      <c r="Z20" s="1222"/>
      <c r="AA20" s="1222"/>
      <c r="AB20" s="1222"/>
      <c r="AC20" s="1222"/>
      <c r="AD20" s="1222"/>
      <c r="AE20" s="1222"/>
      <c r="AF20" s="1222"/>
      <c r="AG20" s="1222"/>
      <c r="AH20" s="1222"/>
      <c r="AI20" s="1222"/>
      <c r="AJ20" s="1222"/>
      <c r="AK20" s="1222"/>
      <c r="AL20" s="1222"/>
      <c r="AM20" s="1227"/>
      <c r="AN20" s="1227"/>
      <c r="AO20" s="1227"/>
      <c r="AP20" s="1227"/>
      <c r="AQ20" s="1227"/>
      <c r="AR20" s="1227"/>
      <c r="AS20" s="1227"/>
      <c r="AT20" s="1227"/>
      <c r="AU20" s="1227"/>
      <c r="AV20" s="1227"/>
      <c r="AW20" s="1226"/>
      <c r="AX20" s="1226"/>
      <c r="AY20" s="1226"/>
      <c r="AZ20" s="1226"/>
      <c r="BA20" s="1227"/>
      <c r="BB20" s="1227"/>
      <c r="BC20" s="1227"/>
      <c r="BD20" s="1227"/>
      <c r="BE20" s="1227"/>
      <c r="BF20" s="1226"/>
      <c r="BG20" s="1226"/>
      <c r="BH20" s="1226"/>
      <c r="BI20" s="1226"/>
      <c r="BJ20" s="1226"/>
      <c r="BK20" s="1226"/>
      <c r="BL20" s="1226"/>
      <c r="BM20" s="1226"/>
      <c r="BN20" s="1226"/>
      <c r="BO20" s="1226"/>
      <c r="BP20" s="1226"/>
      <c r="BQ20" s="1226"/>
      <c r="BR20" s="1226"/>
      <c r="BS20" s="1226"/>
      <c r="BT20" s="1226"/>
      <c r="BU20" s="1226"/>
      <c r="BV20" s="1226"/>
      <c r="BW20" s="1226"/>
      <c r="BX20" s="1226"/>
      <c r="BY20" s="1226"/>
      <c r="BZ20" s="1226"/>
      <c r="CA20" s="1226"/>
      <c r="CB20" s="1226"/>
    </row>
    <row r="21" spans="1:81" s="211" customFormat="1" ht="13.5" customHeight="1">
      <c r="A21" s="210"/>
      <c r="B21" s="182"/>
      <c r="C21" s="212"/>
      <c r="D21" s="212"/>
      <c r="E21" s="1493" t="s">
        <v>495</v>
      </c>
      <c r="F21" s="1494"/>
      <c r="G21" s="1494"/>
      <c r="H21" s="1494"/>
      <c r="I21" s="1494"/>
      <c r="J21" s="1494"/>
      <c r="K21" s="1494"/>
      <c r="L21" s="1494"/>
      <c r="M21" s="1495"/>
      <c r="N21" s="246"/>
      <c r="O21" s="1029"/>
      <c r="Q21" s="1226"/>
      <c r="R21" s="1226"/>
      <c r="T21" s="1021"/>
      <c r="U21" s="1222"/>
      <c r="V21" s="1222"/>
      <c r="W21" s="1222"/>
      <c r="X21" s="1222"/>
      <c r="Y21" s="1222"/>
      <c r="Z21" s="1222"/>
      <c r="AA21" s="1222"/>
      <c r="AB21" s="1222"/>
      <c r="AC21" s="1222"/>
      <c r="AD21" s="1021"/>
      <c r="AE21" s="1021"/>
      <c r="AM21" s="1228"/>
      <c r="AN21" s="1228"/>
      <c r="AO21" s="1226"/>
      <c r="AP21" s="1226"/>
      <c r="AQ21" s="1229"/>
      <c r="AR21" s="1230">
        <v>2013</v>
      </c>
      <c r="AS21" s="1230"/>
      <c r="AT21" s="1230"/>
      <c r="AU21" s="1230"/>
      <c r="AV21" s="1230"/>
      <c r="AW21" s="1230"/>
      <c r="AX21" s="1230"/>
      <c r="AY21" s="1230"/>
      <c r="AZ21" s="1230"/>
      <c r="BA21" s="1230">
        <v>2012</v>
      </c>
      <c r="BB21" s="1230"/>
      <c r="BC21" s="1230"/>
      <c r="BD21" s="1230"/>
      <c r="BE21" s="1230"/>
      <c r="BF21" s="1230"/>
      <c r="BG21" s="1230"/>
      <c r="BH21" s="1230"/>
      <c r="BI21" s="1230"/>
      <c r="BJ21" s="1230">
        <v>2011</v>
      </c>
      <c r="BK21" s="1230"/>
      <c r="BL21" s="1230"/>
      <c r="BM21" s="1230"/>
      <c r="BN21" s="1230"/>
      <c r="BO21" s="1230"/>
      <c r="BP21" s="1230"/>
      <c r="BQ21" s="1230"/>
      <c r="BR21" s="1230"/>
      <c r="BS21" s="1230">
        <v>2010</v>
      </c>
      <c r="BT21" s="1230"/>
      <c r="BU21" s="1230"/>
      <c r="BV21" s="1230"/>
      <c r="BW21" s="1230"/>
      <c r="BX21" s="1230"/>
      <c r="BY21" s="1230"/>
      <c r="BZ21" s="1230"/>
      <c r="CA21" s="1230"/>
      <c r="CB21" s="1226"/>
      <c r="CC21" s="1231"/>
    </row>
    <row r="22" spans="1:81" s="211" customFormat="1" ht="3" customHeight="1">
      <c r="A22" s="210"/>
      <c r="B22" s="182"/>
      <c r="C22" s="212"/>
      <c r="D22" s="212"/>
      <c r="E22" s="1232"/>
      <c r="F22" s="1232"/>
      <c r="G22" s="1232"/>
      <c r="H22" s="1232"/>
      <c r="I22" s="1232"/>
      <c r="J22" s="1232"/>
      <c r="K22" s="1232"/>
      <c r="L22" s="1232"/>
      <c r="M22" s="1232"/>
      <c r="N22" s="246"/>
      <c r="O22" s="1029"/>
      <c r="Q22" s="1226"/>
      <c r="R22" s="1226"/>
      <c r="T22" s="1021"/>
      <c r="U22" s="1222"/>
      <c r="V22" s="1222"/>
      <c r="W22" s="1222"/>
      <c r="X22" s="1222"/>
      <c r="Y22" s="1222"/>
      <c r="Z22" s="1222"/>
      <c r="AA22" s="1222"/>
      <c r="AB22" s="1222"/>
      <c r="AC22" s="1222"/>
      <c r="AD22" s="1021"/>
      <c r="AE22" s="1021"/>
      <c r="AM22" s="1228"/>
      <c r="AN22" s="1233"/>
      <c r="AO22" s="1233"/>
      <c r="AP22" s="1233"/>
      <c r="AQ22" s="1233"/>
      <c r="AR22" s="1233">
        <v>1</v>
      </c>
      <c r="AS22" s="1233">
        <v>2</v>
      </c>
      <c r="AT22" s="1233">
        <v>3</v>
      </c>
      <c r="AU22" s="1233">
        <v>4</v>
      </c>
      <c r="AV22" s="1233">
        <v>5</v>
      </c>
      <c r="AW22" s="1233">
        <v>6</v>
      </c>
      <c r="AX22" s="1233">
        <v>7</v>
      </c>
      <c r="AY22" s="1233">
        <v>8</v>
      </c>
      <c r="AZ22" s="1233">
        <v>9</v>
      </c>
      <c r="BA22" s="1233">
        <v>1</v>
      </c>
      <c r="BB22" s="1233">
        <v>2</v>
      </c>
      <c r="BC22" s="1233">
        <v>3</v>
      </c>
      <c r="BD22" s="1233">
        <v>4</v>
      </c>
      <c r="BE22" s="1233">
        <v>5</v>
      </c>
      <c r="BF22" s="1233">
        <v>6</v>
      </c>
      <c r="BG22" s="1233">
        <v>7</v>
      </c>
      <c r="BH22" s="1233">
        <v>8</v>
      </c>
      <c r="BI22" s="1233">
        <v>9</v>
      </c>
      <c r="BJ22" s="1233">
        <v>10</v>
      </c>
      <c r="BK22" s="1233">
        <v>11</v>
      </c>
      <c r="BL22" s="1233">
        <v>12</v>
      </c>
      <c r="BM22" s="1233">
        <v>13</v>
      </c>
      <c r="BN22" s="1233">
        <v>14</v>
      </c>
      <c r="BO22" s="1233">
        <v>15</v>
      </c>
      <c r="BP22" s="1233">
        <v>16</v>
      </c>
      <c r="BQ22" s="1233">
        <v>17</v>
      </c>
      <c r="BR22" s="1233">
        <v>18</v>
      </c>
      <c r="BS22" s="1233">
        <v>10</v>
      </c>
      <c r="BT22" s="1233">
        <v>11</v>
      </c>
      <c r="BU22" s="1233">
        <v>12</v>
      </c>
      <c r="BV22" s="1233">
        <v>13</v>
      </c>
      <c r="BW22" s="1233">
        <v>14</v>
      </c>
      <c r="BX22" s="1233">
        <v>15</v>
      </c>
      <c r="BY22" s="1233">
        <v>16</v>
      </c>
      <c r="BZ22" s="1233">
        <v>17</v>
      </c>
      <c r="CA22" s="1233">
        <v>18</v>
      </c>
      <c r="CB22" s="1233"/>
      <c r="CC22" s="1234"/>
    </row>
    <row r="23" spans="1:81" s="211" customFormat="1" ht="36" customHeight="1">
      <c r="A23" s="210"/>
      <c r="B23" s="213"/>
      <c r="C23" s="1496" t="s">
        <v>496</v>
      </c>
      <c r="D23" s="1497"/>
      <c r="E23" s="1235" t="s">
        <v>68</v>
      </c>
      <c r="F23" s="1236" t="s">
        <v>497</v>
      </c>
      <c r="G23" s="1237" t="s">
        <v>498</v>
      </c>
      <c r="H23" s="1237" t="s">
        <v>499</v>
      </c>
      <c r="I23" s="1237" t="s">
        <v>500</v>
      </c>
      <c r="J23" s="1237" t="s">
        <v>501</v>
      </c>
      <c r="K23" s="1237" t="s">
        <v>502</v>
      </c>
      <c r="L23" s="1237" t="s">
        <v>503</v>
      </c>
      <c r="M23" s="1237" t="s">
        <v>504</v>
      </c>
      <c r="N23" s="246"/>
      <c r="O23" s="1029"/>
      <c r="Q23" s="1226"/>
      <c r="R23" s="1226"/>
      <c r="AM23" s="1228"/>
      <c r="AN23" s="1228"/>
      <c r="AO23" s="1233"/>
      <c r="AP23" s="1233"/>
      <c r="AQ23" s="1229"/>
      <c r="AR23" s="1238" t="s">
        <v>68</v>
      </c>
      <c r="AS23" s="1239" t="s">
        <v>497</v>
      </c>
      <c r="AT23" s="1240" t="s">
        <v>498</v>
      </c>
      <c r="AU23" s="1240" t="s">
        <v>499</v>
      </c>
      <c r="AV23" s="1240" t="s">
        <v>500</v>
      </c>
      <c r="AW23" s="1240" t="s">
        <v>501</v>
      </c>
      <c r="AX23" s="1240" t="s">
        <v>502</v>
      </c>
      <c r="AY23" s="1240" t="s">
        <v>503</v>
      </c>
      <c r="AZ23" s="1240" t="s">
        <v>504</v>
      </c>
      <c r="BA23" s="1238" t="s">
        <v>68</v>
      </c>
      <c r="BB23" s="1239" t="s">
        <v>497</v>
      </c>
      <c r="BC23" s="1240" t="s">
        <v>498</v>
      </c>
      <c r="BD23" s="1240" t="s">
        <v>499</v>
      </c>
      <c r="BE23" s="1240" t="s">
        <v>500</v>
      </c>
      <c r="BF23" s="1240" t="s">
        <v>501</v>
      </c>
      <c r="BG23" s="1240" t="s">
        <v>502</v>
      </c>
      <c r="BH23" s="1240" t="s">
        <v>503</v>
      </c>
      <c r="BI23" s="1240" t="s">
        <v>504</v>
      </c>
      <c r="BJ23" s="1238" t="s">
        <v>68</v>
      </c>
      <c r="BK23" s="1239" t="s">
        <v>497</v>
      </c>
      <c r="BL23" s="1240" t="s">
        <v>498</v>
      </c>
      <c r="BM23" s="1240" t="s">
        <v>499</v>
      </c>
      <c r="BN23" s="1240" t="s">
        <v>500</v>
      </c>
      <c r="BO23" s="1240" t="s">
        <v>501</v>
      </c>
      <c r="BP23" s="1240" t="s">
        <v>502</v>
      </c>
      <c r="BQ23" s="1240" t="s">
        <v>503</v>
      </c>
      <c r="BR23" s="1240" t="s">
        <v>504</v>
      </c>
      <c r="BS23" s="1238" t="s">
        <v>68</v>
      </c>
      <c r="BT23" s="1239" t="s">
        <v>497</v>
      </c>
      <c r="BU23" s="1240" t="s">
        <v>498</v>
      </c>
      <c r="BV23" s="1240" t="s">
        <v>499</v>
      </c>
      <c r="BW23" s="1240" t="s">
        <v>500</v>
      </c>
      <c r="BX23" s="1240" t="s">
        <v>501</v>
      </c>
      <c r="BY23" s="1240" t="s">
        <v>502</v>
      </c>
      <c r="BZ23" s="1240" t="s">
        <v>503</v>
      </c>
      <c r="CA23" s="1240" t="s">
        <v>504</v>
      </c>
      <c r="CB23" s="1241"/>
      <c r="CC23" s="1242"/>
    </row>
    <row r="24" spans="1:81" s="211" customFormat="1" ht="26.25" customHeight="1">
      <c r="A24" s="210"/>
      <c r="B24" s="213"/>
      <c r="C24" s="1334"/>
      <c r="D24" s="1335"/>
      <c r="E24" s="1243"/>
      <c r="F24" s="1244"/>
      <c r="G24" s="1245"/>
      <c r="H24" s="1245"/>
      <c r="I24" s="1245"/>
      <c r="J24" s="1245"/>
      <c r="K24" s="1245"/>
      <c r="L24" s="1245"/>
      <c r="M24" s="1245"/>
      <c r="N24" s="246"/>
      <c r="O24" s="1029"/>
      <c r="Q24" s="1226"/>
      <c r="R24" s="1226"/>
      <c r="AM24" s="1226"/>
      <c r="AN24" s="1226"/>
      <c r="AO24" s="1226"/>
      <c r="AP24" s="1226"/>
      <c r="AQ24" s="1226"/>
      <c r="AR24" s="1226"/>
      <c r="AS24" s="1226"/>
      <c r="AT24" s="1226"/>
      <c r="AU24" s="1226"/>
      <c r="AV24" s="1226"/>
      <c r="AW24" s="1226"/>
      <c r="AX24" s="1226"/>
      <c r="AY24" s="1226"/>
      <c r="AZ24" s="1226"/>
      <c r="BA24" s="1226"/>
      <c r="BB24" s="1226"/>
      <c r="BC24" s="1226"/>
      <c r="BD24" s="1226"/>
      <c r="BE24" s="1226"/>
      <c r="BF24" s="1226"/>
      <c r="BG24" s="1226"/>
      <c r="BH24" s="1226"/>
      <c r="BI24" s="1226"/>
      <c r="BJ24" s="1226"/>
      <c r="BK24" s="1226"/>
      <c r="BL24" s="1226"/>
      <c r="BM24" s="1226"/>
      <c r="BN24" s="1226"/>
      <c r="BO24" s="1226"/>
      <c r="BP24" s="1226"/>
      <c r="BQ24" s="1226"/>
      <c r="BR24" s="1226"/>
      <c r="BS24" s="1226"/>
      <c r="BT24" s="1226"/>
      <c r="BU24" s="1226"/>
      <c r="BV24" s="1226"/>
      <c r="BW24" s="1226"/>
      <c r="BX24" s="1226"/>
      <c r="BY24" s="1226"/>
      <c r="BZ24" s="1226"/>
      <c r="CA24" s="1226"/>
      <c r="CB24" s="1226"/>
      <c r="CC24" s="1231"/>
    </row>
    <row r="25" spans="1:81" s="1252" customFormat="1" ht="16.5" customHeight="1">
      <c r="A25" s="1246"/>
      <c r="B25" s="1498" t="s">
        <v>505</v>
      </c>
      <c r="C25" s="1247" t="s">
        <v>68</v>
      </c>
      <c r="D25" s="1248"/>
      <c r="E25" s="1249">
        <f>INDEX($AQ$23:$CA$33,MATCH($C25,$AQ$23:$AQ$33,0),MATCH(E$23,$AQ$23:$CA$23,0)+9*($AM$25-1))</f>
        <v>1890511</v>
      </c>
      <c r="F25" s="1249">
        <f>INDEX($AQ$23:$CA$33,MATCH($C25,$AQ$23:$AQ$33,0),MATCH(F$23,$AQ$23:$CA$23,0)+9*($AM$25-1))</f>
        <v>81124</v>
      </c>
      <c r="G25" s="1249">
        <f>INDEX($AQ$23:$CA$33,MATCH($C25,$AQ$23:$AQ$33,0),MATCH(G$23,$AQ$23:$CA$23,0)+9*($AM$25-1))</f>
        <v>337597</v>
      </c>
      <c r="H25" s="1249">
        <f>INDEX($AQ$23:$CA$33,MATCH($C25,$AQ$23:$AQ$33,0),MATCH(H$23,$AQ$23:$CA$23,0)+9*($AM$25-1))</f>
        <v>447792</v>
      </c>
      <c r="I25" s="1249">
        <f>INDEX($AQ$23:$CA$33,MATCH($C25,$AQ$23:$AQ$33,0),MATCH(I$23,$AQ$23:$CA$23,0)+9*($AM$25-1))</f>
        <v>390072</v>
      </c>
      <c r="J25" s="1249">
        <f>INDEX($AQ$23:$CA$33,MATCH($C25,$AQ$23:$AQ$33,0),MATCH(J$23,$AQ$23:$CA$23,0)+9*($AM$25-1))</f>
        <v>318747</v>
      </c>
      <c r="K25" s="1249">
        <f>INDEX($AQ$23:$CA$33,MATCH($C25,$AQ$23:$AQ$33,0),MATCH(K$23,$AQ$23:$CA$23,0)+9*($AM$25-1))</f>
        <v>203125</v>
      </c>
      <c r="L25" s="1249">
        <f>INDEX($AQ$23:$CA$33,MATCH($C25,$AQ$23:$AQ$33,0),MATCH(L$23,$AQ$23:$CA$23,0)+9*($AM$25-1))</f>
        <v>73599</v>
      </c>
      <c r="M25" s="1249">
        <f>INDEX($AQ$23:$CA$33,MATCH($C25,$AQ$23:$AQ$33,0),MATCH(M$23,$AQ$23:$CA$23,0)+9*($AM$25-1))</f>
        <v>38455</v>
      </c>
      <c r="N25" s="1250"/>
      <c r="O25" s="1251"/>
      <c r="Q25" s="1233"/>
      <c r="R25" s="1233"/>
      <c r="AM25" s="1228">
        <v>1</v>
      </c>
      <c r="AN25" s="1241">
        <v>1</v>
      </c>
      <c r="AO25" s="1241">
        <v>2013</v>
      </c>
      <c r="AP25" s="1241"/>
      <c r="AQ25" s="1253" t="s">
        <v>68</v>
      </c>
      <c r="AR25" s="1253">
        <v>1890511</v>
      </c>
      <c r="AS25" s="1253">
        <v>81124</v>
      </c>
      <c r="AT25" s="1253">
        <v>337597</v>
      </c>
      <c r="AU25" s="1253">
        <v>447792</v>
      </c>
      <c r="AV25" s="1253">
        <v>390072</v>
      </c>
      <c r="AW25" s="1253">
        <v>318747</v>
      </c>
      <c r="AX25" s="1253">
        <v>203125</v>
      </c>
      <c r="AY25" s="1253">
        <v>73599</v>
      </c>
      <c r="AZ25" s="1253">
        <v>38455</v>
      </c>
      <c r="BA25" s="1253">
        <v>1910957</v>
      </c>
      <c r="BB25" s="1253">
        <v>82669</v>
      </c>
      <c r="BC25" s="1253">
        <v>337500</v>
      </c>
      <c r="BD25" s="1253">
        <v>451076</v>
      </c>
      <c r="BE25" s="1253">
        <v>397995</v>
      </c>
      <c r="BF25" s="1253">
        <v>321675</v>
      </c>
      <c r="BG25" s="1253">
        <v>208076</v>
      </c>
      <c r="BH25" s="1253">
        <v>72825</v>
      </c>
      <c r="BI25" s="1253">
        <v>39141</v>
      </c>
      <c r="BJ25" s="1254">
        <v>2038354</v>
      </c>
      <c r="BK25" s="1254">
        <v>98447</v>
      </c>
      <c r="BL25" s="1254">
        <v>368199</v>
      </c>
      <c r="BM25" s="1254">
        <v>478179</v>
      </c>
      <c r="BN25" s="1254">
        <v>417793</v>
      </c>
      <c r="BO25" s="1254">
        <v>341403</v>
      </c>
      <c r="BP25" s="1254">
        <v>218207</v>
      </c>
      <c r="BQ25" s="1254">
        <v>75273</v>
      </c>
      <c r="BR25" s="1254">
        <v>40853</v>
      </c>
      <c r="BS25" s="1254">
        <v>2073784</v>
      </c>
      <c r="BT25" s="1254">
        <v>101110</v>
      </c>
      <c r="BU25" s="1254">
        <v>419743</v>
      </c>
      <c r="BV25" s="1254">
        <v>464929</v>
      </c>
      <c r="BW25" s="1254">
        <v>406985</v>
      </c>
      <c r="BX25" s="1254">
        <v>341167</v>
      </c>
      <c r="BY25" s="1254">
        <v>221918</v>
      </c>
      <c r="BZ25" s="1254">
        <v>77029</v>
      </c>
      <c r="CA25" s="1254">
        <v>40903</v>
      </c>
      <c r="CB25" s="1253" t="s">
        <v>543</v>
      </c>
      <c r="CC25" s="1255"/>
    </row>
    <row r="26" spans="1:81" s="1259" customFormat="1" ht="15" customHeight="1">
      <c r="A26" s="1256"/>
      <c r="B26" s="1499"/>
      <c r="C26" s="1501" t="s">
        <v>506</v>
      </c>
      <c r="D26" s="1501"/>
      <c r="E26" s="1249">
        <f>INDEX($AQ$23:$CA$33,MATCH($C26,$AQ$23:$AQ$33,0),MATCH(E$23,$AQ$23:$CA$23,0)+9*($AM$25-1))</f>
        <v>277540</v>
      </c>
      <c r="F26" s="1257">
        <f>INDEX($AQ$23:$CA$33,MATCH($C26,$AQ$23:$AQ$33,0),MATCH(F$23,$AQ$23:$CA$23,0)+9*($AM$25-1))</f>
        <v>81124</v>
      </c>
      <c r="G26" s="1257">
        <f>INDEX($AQ$23:$CA$33,MATCH($C26,$AQ$23:$AQ$33,0),MATCH(G$23,$AQ$23:$CA$23,0)+9*($AM$25-1))</f>
        <v>137308</v>
      </c>
      <c r="H26" s="1257">
        <f>INDEX($AQ$23:$CA$33,MATCH($C26,$AQ$23:$AQ$33,0),MATCH(H$23,$AQ$23:$CA$23,0)+9*($AM$25-1))</f>
        <v>53208</v>
      </c>
      <c r="I26" s="1257">
        <f>INDEX($AQ$23:$CA$33,MATCH($C26,$AQ$23:$AQ$33,0),MATCH(I$23,$AQ$23:$CA$23,0)+9*($AM$25-1))</f>
        <v>4757</v>
      </c>
      <c r="J26" s="1257">
        <f>INDEX($AQ$23:$CA$33,MATCH($C26,$AQ$23:$AQ$33,0),MATCH(J$23,$AQ$23:$CA$23,0)+9*($AM$25-1))</f>
        <v>932</v>
      </c>
      <c r="K26" s="1257">
        <f>INDEX($AQ$23:$CA$33,MATCH($C26,$AQ$23:$AQ$33,0),MATCH(K$23,$AQ$23:$CA$23,0)+9*($AM$25-1))</f>
        <v>174</v>
      </c>
      <c r="L26" s="1257">
        <f>INDEX($AQ$23:$CA$33,MATCH($C26,$AQ$23:$AQ$33,0),MATCH(L$23,$AQ$23:$CA$23,0)+9*($AM$25-1))</f>
        <v>34</v>
      </c>
      <c r="M26" s="1257">
        <f>INDEX($AQ$23:$CA$33,MATCH($C26,$AQ$23:$AQ$33,0),MATCH(M$23,$AQ$23:$CA$23,0)+9*($AM$25-1))</f>
        <v>3</v>
      </c>
      <c r="N26" s="246"/>
      <c r="O26" s="1258"/>
      <c r="Q26" s="1342"/>
      <c r="R26" s="1241"/>
      <c r="AM26" s="1260"/>
      <c r="AN26" s="1261">
        <v>2</v>
      </c>
      <c r="AO26" s="1261">
        <v>2012</v>
      </c>
      <c r="AP26" s="1261"/>
      <c r="AQ26" s="1262" t="s">
        <v>506</v>
      </c>
      <c r="AR26" s="1253">
        <v>277540</v>
      </c>
      <c r="AS26" s="1253">
        <v>81124</v>
      </c>
      <c r="AT26" s="1253">
        <v>137308</v>
      </c>
      <c r="AU26" s="1253">
        <v>53208</v>
      </c>
      <c r="AV26" s="1253">
        <v>4757</v>
      </c>
      <c r="AW26" s="1253">
        <v>932</v>
      </c>
      <c r="AX26" s="1253">
        <v>174</v>
      </c>
      <c r="AY26" s="1253">
        <v>34</v>
      </c>
      <c r="AZ26" s="1253">
        <v>3</v>
      </c>
      <c r="BA26" s="1253">
        <v>285830</v>
      </c>
      <c r="BB26" s="1253">
        <v>82669</v>
      </c>
      <c r="BC26" s="1253">
        <v>143614</v>
      </c>
      <c r="BD26" s="1253">
        <v>52881</v>
      </c>
      <c r="BE26" s="1253">
        <v>5398</v>
      </c>
      <c r="BF26" s="1253">
        <v>1040</v>
      </c>
      <c r="BG26" s="1253">
        <v>186</v>
      </c>
      <c r="BH26" s="1253">
        <v>37</v>
      </c>
      <c r="BI26" s="1253">
        <v>5</v>
      </c>
      <c r="BJ26" s="1254">
        <v>326718</v>
      </c>
      <c r="BK26" s="1254">
        <v>98447</v>
      </c>
      <c r="BL26" s="1254">
        <v>154119</v>
      </c>
      <c r="BM26" s="1254">
        <v>65851</v>
      </c>
      <c r="BN26" s="1254">
        <v>6746</v>
      </c>
      <c r="BO26" s="1254">
        <v>1201</v>
      </c>
      <c r="BP26" s="1254">
        <v>275</v>
      </c>
      <c r="BQ26" s="1254">
        <v>73</v>
      </c>
      <c r="BR26" s="1254">
        <v>6</v>
      </c>
      <c r="BS26" s="1254">
        <v>323802</v>
      </c>
      <c r="BT26" s="1254">
        <v>101110</v>
      </c>
      <c r="BU26" s="1254">
        <v>168721</v>
      </c>
      <c r="BV26" s="1254">
        <v>46226</v>
      </c>
      <c r="BW26" s="1254">
        <v>6324</v>
      </c>
      <c r="BX26" s="1254">
        <v>1013</v>
      </c>
      <c r="BY26" s="1254">
        <v>308</v>
      </c>
      <c r="BZ26" s="1254">
        <v>69</v>
      </c>
      <c r="CA26" s="1254">
        <v>31</v>
      </c>
      <c r="CB26" s="1253" t="s">
        <v>544</v>
      </c>
      <c r="CC26" s="1255"/>
    </row>
    <row r="27" spans="1:81" s="1265" customFormat="1" ht="15" customHeight="1">
      <c r="A27" s="1263"/>
      <c r="B27" s="1499"/>
      <c r="C27" s="1501" t="s">
        <v>498</v>
      </c>
      <c r="D27" s="1501"/>
      <c r="E27" s="1249">
        <f>INDEX($AQ$23:$CA$33,MATCH($C27,$AQ$23:$AQ$33,0),MATCH(E$23,$AQ$23:$CA$23,0)+9*($AM$25-1))</f>
        <v>513785</v>
      </c>
      <c r="F27" s="1264">
        <f>INDEX($AQ$23:$CA$33,MATCH($C27,$AQ$23:$AQ$33,0),MATCH(F$23,$AQ$23:$CA$23,0)+9*($AM$25-1))</f>
        <v>0</v>
      </c>
      <c r="G27" s="1264">
        <f>INDEX($AQ$23:$CA$33,MATCH($C27,$AQ$23:$AQ$33,0),MATCH(G$23,$AQ$23:$CA$23,0)+9*($AM$25-1))</f>
        <v>200289</v>
      </c>
      <c r="H27" s="1264">
        <f>INDEX($AQ$23:$CA$33,MATCH($C27,$AQ$23:$AQ$33,0),MATCH(H$23,$AQ$23:$CA$23,0)+9*($AM$25-1))</f>
        <v>249659</v>
      </c>
      <c r="I27" s="1264">
        <f>INDEX($AQ$23:$CA$33,MATCH($C27,$AQ$23:$AQ$33,0),MATCH(I$23,$AQ$23:$CA$23,0)+9*($AM$25-1))</f>
        <v>53649</v>
      </c>
      <c r="J27" s="1264">
        <f>INDEX($AQ$23:$CA$33,MATCH($C27,$AQ$23:$AQ$33,0),MATCH(J$23,$AQ$23:$CA$23,0)+9*($AM$25-1))</f>
        <v>8170</v>
      </c>
      <c r="K27" s="1264">
        <f>INDEX($AQ$23:$CA$33,MATCH($C27,$AQ$23:$AQ$33,0),MATCH(K$23,$AQ$23:$CA$23,0)+9*($AM$25-1))</f>
        <v>1759</v>
      </c>
      <c r="L27" s="1264">
        <f>INDEX($AQ$23:$CA$33,MATCH($C27,$AQ$23:$AQ$33,0),MATCH(L$23,$AQ$23:$CA$23,0)+9*($AM$25-1))</f>
        <v>209</v>
      </c>
      <c r="M27" s="1264">
        <f>INDEX($AQ$23:$CA$33,MATCH($C27,$AQ$23:$AQ$33,0),MATCH(M$23,$AQ$23:$CA$23,0)+9*($AM$25-1))</f>
        <v>50</v>
      </c>
      <c r="N27" s="246"/>
      <c r="O27" s="1245"/>
      <c r="Q27" s="1261"/>
      <c r="R27" s="1261"/>
      <c r="AM27" s="1260"/>
      <c r="AN27" s="1261">
        <v>3</v>
      </c>
      <c r="AO27" s="1261">
        <v>2011</v>
      </c>
      <c r="AP27" s="1261"/>
      <c r="AQ27" s="1262" t="s">
        <v>498</v>
      </c>
      <c r="AR27" s="1253">
        <v>513785</v>
      </c>
      <c r="AS27" s="1253">
        <v>0</v>
      </c>
      <c r="AT27" s="1253">
        <v>200289</v>
      </c>
      <c r="AU27" s="1253">
        <v>249659</v>
      </c>
      <c r="AV27" s="1253">
        <v>53649</v>
      </c>
      <c r="AW27" s="1253">
        <v>8170</v>
      </c>
      <c r="AX27" s="1253">
        <v>1759</v>
      </c>
      <c r="AY27" s="1253">
        <v>209</v>
      </c>
      <c r="AZ27" s="1253">
        <v>50</v>
      </c>
      <c r="BA27" s="1253">
        <v>513855</v>
      </c>
      <c r="BB27" s="1253">
        <v>0</v>
      </c>
      <c r="BC27" s="1253">
        <v>193886</v>
      </c>
      <c r="BD27" s="1253">
        <v>255834</v>
      </c>
      <c r="BE27" s="1253">
        <v>54951</v>
      </c>
      <c r="BF27" s="1253">
        <v>7621</v>
      </c>
      <c r="BG27" s="1253">
        <v>1352</v>
      </c>
      <c r="BH27" s="1253">
        <v>195</v>
      </c>
      <c r="BI27" s="1253">
        <v>16</v>
      </c>
      <c r="BJ27" s="1254">
        <v>541335</v>
      </c>
      <c r="BK27" s="1254">
        <v>0</v>
      </c>
      <c r="BL27" s="1254">
        <v>214080</v>
      </c>
      <c r="BM27" s="1254">
        <v>258896</v>
      </c>
      <c r="BN27" s="1254">
        <v>56479</v>
      </c>
      <c r="BO27" s="1254">
        <v>10205</v>
      </c>
      <c r="BP27" s="1254">
        <v>1468</v>
      </c>
      <c r="BQ27" s="1254">
        <v>183</v>
      </c>
      <c r="BR27" s="1254">
        <v>24</v>
      </c>
      <c r="BS27" s="1254">
        <v>585183</v>
      </c>
      <c r="BT27" s="1254">
        <v>0</v>
      </c>
      <c r="BU27" s="1254">
        <v>251022</v>
      </c>
      <c r="BV27" s="1254">
        <v>262247</v>
      </c>
      <c r="BW27" s="1254">
        <v>58233</v>
      </c>
      <c r="BX27" s="1254">
        <v>11634</v>
      </c>
      <c r="BY27" s="1254">
        <v>1814</v>
      </c>
      <c r="BZ27" s="1254">
        <v>197</v>
      </c>
      <c r="CA27" s="1254">
        <v>36</v>
      </c>
      <c r="CB27" s="1253" t="s">
        <v>545</v>
      </c>
      <c r="CC27" s="1255"/>
    </row>
    <row r="28" spans="1:81" s="1265" customFormat="1" ht="15" customHeight="1">
      <c r="A28" s="1263"/>
      <c r="B28" s="1499"/>
      <c r="C28" s="1501" t="s">
        <v>507</v>
      </c>
      <c r="D28" s="1501"/>
      <c r="E28" s="1249">
        <f>INDEX($AQ$23:$CA$33,MATCH($C28,$AQ$23:$AQ$33,0),MATCH(E$23,$AQ$23:$CA$23,0)+9*($AM$25-1))</f>
        <v>358018</v>
      </c>
      <c r="F28" s="1264">
        <f>INDEX($AQ$23:$CA$33,MATCH($C28,$AQ$23:$AQ$33,0),MATCH(F$23,$AQ$23:$CA$23,0)+9*($AM$25-1))</f>
        <v>0</v>
      </c>
      <c r="G28" s="1264">
        <f>INDEX($AQ$23:$CA$33,MATCH($C28,$AQ$23:$AQ$33,0),MATCH(G$23,$AQ$23:$CA$23,0)+9*($AM$25-1))</f>
        <v>0</v>
      </c>
      <c r="H28" s="1264">
        <f>INDEX($AQ$23:$CA$33,MATCH($C28,$AQ$23:$AQ$33,0),MATCH(H$23,$AQ$23:$CA$23,0)+9*($AM$25-1))</f>
        <v>144925</v>
      </c>
      <c r="I28" s="1264">
        <f>INDEX($AQ$23:$CA$33,MATCH($C28,$AQ$23:$AQ$33,0),MATCH(I$23,$AQ$23:$CA$23,0)+9*($AM$25-1))</f>
        <v>184357</v>
      </c>
      <c r="J28" s="1264">
        <f>INDEX($AQ$23:$CA$33,MATCH($C28,$AQ$23:$AQ$33,0),MATCH(J$23,$AQ$23:$CA$23,0)+9*($AM$25-1))</f>
        <v>26495</v>
      </c>
      <c r="K28" s="1264">
        <f>INDEX($AQ$23:$CA$33,MATCH($C28,$AQ$23:$AQ$33,0),MATCH(K$23,$AQ$23:$CA$23,0)+9*($AM$25-1))</f>
        <v>1969</v>
      </c>
      <c r="L28" s="1264">
        <f>INDEX($AQ$23:$CA$33,MATCH($C28,$AQ$23:$AQ$33,0),MATCH(L$23,$AQ$23:$CA$23,0)+9*($AM$25-1))</f>
        <v>234</v>
      </c>
      <c r="M28" s="1264">
        <f>INDEX($AQ$23:$CA$33,MATCH($C28,$AQ$23:$AQ$33,0),MATCH(M$23,$AQ$23:$CA$23,0)+9*($AM$25-1))</f>
        <v>38</v>
      </c>
      <c r="N28" s="246"/>
      <c r="O28" s="1245"/>
      <c r="Q28" s="1261"/>
      <c r="R28" s="1261"/>
      <c r="AM28" s="1260"/>
      <c r="AN28" s="1261">
        <v>4</v>
      </c>
      <c r="AO28" s="1261">
        <v>2010</v>
      </c>
      <c r="AP28" s="1261"/>
      <c r="AQ28" s="1262" t="s">
        <v>507</v>
      </c>
      <c r="AR28" s="1253">
        <v>358018</v>
      </c>
      <c r="AS28" s="1253">
        <v>0</v>
      </c>
      <c r="AT28" s="1253">
        <v>0</v>
      </c>
      <c r="AU28" s="1253">
        <v>144925</v>
      </c>
      <c r="AV28" s="1253">
        <v>184357</v>
      </c>
      <c r="AW28" s="1253">
        <v>26495</v>
      </c>
      <c r="AX28" s="1253">
        <v>1969</v>
      </c>
      <c r="AY28" s="1253">
        <v>234</v>
      </c>
      <c r="AZ28" s="1253">
        <v>38</v>
      </c>
      <c r="BA28" s="1253">
        <v>360085</v>
      </c>
      <c r="BB28" s="1253">
        <v>0</v>
      </c>
      <c r="BC28" s="1253">
        <v>0</v>
      </c>
      <c r="BD28" s="1253">
        <v>142361</v>
      </c>
      <c r="BE28" s="1253">
        <v>189757</v>
      </c>
      <c r="BF28" s="1253">
        <v>25704</v>
      </c>
      <c r="BG28" s="1253">
        <v>2022</v>
      </c>
      <c r="BH28" s="1253">
        <v>209</v>
      </c>
      <c r="BI28" s="1253">
        <v>32</v>
      </c>
      <c r="BJ28" s="1254">
        <v>381707</v>
      </c>
      <c r="BK28" s="1254">
        <v>0</v>
      </c>
      <c r="BL28" s="1254">
        <v>0</v>
      </c>
      <c r="BM28" s="1254">
        <v>153432</v>
      </c>
      <c r="BN28" s="1254">
        <v>196768</v>
      </c>
      <c r="BO28" s="1254">
        <v>28910</v>
      </c>
      <c r="BP28" s="1254">
        <v>2344</v>
      </c>
      <c r="BQ28" s="1254">
        <v>218</v>
      </c>
      <c r="BR28" s="1254">
        <v>35</v>
      </c>
      <c r="BS28" s="1254">
        <v>369891</v>
      </c>
      <c r="BT28" s="1254">
        <v>0</v>
      </c>
      <c r="BU28" s="1254">
        <v>0</v>
      </c>
      <c r="BV28" s="1254">
        <v>156456</v>
      </c>
      <c r="BW28" s="1254">
        <v>180558</v>
      </c>
      <c r="BX28" s="1254">
        <v>29894</v>
      </c>
      <c r="BY28" s="1254">
        <v>2715</v>
      </c>
      <c r="BZ28" s="1254">
        <v>220</v>
      </c>
      <c r="CA28" s="1254">
        <v>48</v>
      </c>
      <c r="CB28" s="1253" t="s">
        <v>546</v>
      </c>
      <c r="CC28" s="1255"/>
    </row>
    <row r="29" spans="1:81" s="1265" customFormat="1" ht="15" customHeight="1">
      <c r="A29" s="1263"/>
      <c r="B29" s="1499"/>
      <c r="C29" s="1501" t="s">
        <v>508</v>
      </c>
      <c r="D29" s="1501"/>
      <c r="E29" s="1249">
        <f>INDEX($AQ$23:$CA$33,MATCH($C29,$AQ$23:$AQ$33,0),MATCH(E$23,$AQ$23:$CA$23,0)+9*($AM$25-1))</f>
        <v>268541</v>
      </c>
      <c r="F29" s="1264">
        <f>INDEX($AQ$23:$CA$33,MATCH($C29,$AQ$23:$AQ$33,0),MATCH(F$23,$AQ$23:$CA$23,0)+9*($AM$25-1))</f>
        <v>0</v>
      </c>
      <c r="G29" s="1264">
        <f>INDEX($AQ$23:$CA$33,MATCH($C29,$AQ$23:$AQ$33,0),MATCH(G$23,$AQ$23:$CA$23,0)+9*($AM$25-1))</f>
        <v>0</v>
      </c>
      <c r="H29" s="1264">
        <f>INDEX($AQ$23:$CA$33,MATCH($C29,$AQ$23:$AQ$33,0),MATCH(H$23,$AQ$23:$CA$23,0)+9*($AM$25-1))</f>
        <v>0</v>
      </c>
      <c r="I29" s="1264">
        <f>INDEX($AQ$23:$CA$33,MATCH($C29,$AQ$23:$AQ$33,0),MATCH(I$23,$AQ$23:$CA$23,0)+9*($AM$25-1))</f>
        <v>147309</v>
      </c>
      <c r="J29" s="1264">
        <f>INDEX($AQ$23:$CA$33,MATCH($C29,$AQ$23:$AQ$33,0),MATCH(J$23,$AQ$23:$CA$23,0)+9*($AM$25-1))</f>
        <v>112947</v>
      </c>
      <c r="K29" s="1264">
        <f>INDEX($AQ$23:$CA$33,MATCH($C29,$AQ$23:$AQ$33,0),MATCH(K$23,$AQ$23:$CA$23,0)+9*($AM$25-1))</f>
        <v>7618</v>
      </c>
      <c r="L29" s="1264">
        <f>INDEX($AQ$23:$CA$33,MATCH($C29,$AQ$23:$AQ$33,0),MATCH(L$23,$AQ$23:$CA$23,0)+9*($AM$25-1))</f>
        <v>569</v>
      </c>
      <c r="M29" s="1264">
        <f>INDEX($AQ$23:$CA$33,MATCH($C29,$AQ$23:$AQ$33,0),MATCH(M$23,$AQ$23:$CA$23,0)+9*($AM$25-1))</f>
        <v>98</v>
      </c>
      <c r="N29" s="246"/>
      <c r="O29" s="1266"/>
      <c r="Q29" s="1261"/>
      <c r="R29" s="1261"/>
      <c r="AM29" s="1260"/>
      <c r="AN29" s="1261"/>
      <c r="AO29" s="1261"/>
      <c r="AP29" s="1261"/>
      <c r="AQ29" s="1262" t="s">
        <v>508</v>
      </c>
      <c r="AR29" s="1253">
        <v>268541</v>
      </c>
      <c r="AS29" s="1253">
        <v>0</v>
      </c>
      <c r="AT29" s="1253">
        <v>0</v>
      </c>
      <c r="AU29" s="1253">
        <v>0</v>
      </c>
      <c r="AV29" s="1253">
        <v>147309</v>
      </c>
      <c r="AW29" s="1253">
        <v>112947</v>
      </c>
      <c r="AX29" s="1253">
        <v>7618</v>
      </c>
      <c r="AY29" s="1253">
        <v>569</v>
      </c>
      <c r="AZ29" s="1253">
        <v>98</v>
      </c>
      <c r="BA29" s="1253">
        <v>273272</v>
      </c>
      <c r="BB29" s="1253">
        <v>0</v>
      </c>
      <c r="BC29" s="1253">
        <v>0</v>
      </c>
      <c r="BD29" s="1253">
        <v>0</v>
      </c>
      <c r="BE29" s="1253">
        <v>147889</v>
      </c>
      <c r="BF29" s="1253">
        <v>116761</v>
      </c>
      <c r="BG29" s="1253">
        <v>8133</v>
      </c>
      <c r="BH29" s="1253">
        <v>395</v>
      </c>
      <c r="BI29" s="1253">
        <v>94</v>
      </c>
      <c r="BJ29" s="1254">
        <v>290371</v>
      </c>
      <c r="BK29" s="1254">
        <v>0</v>
      </c>
      <c r="BL29" s="1254">
        <v>0</v>
      </c>
      <c r="BM29" s="1254">
        <v>0</v>
      </c>
      <c r="BN29" s="1254">
        <v>157800</v>
      </c>
      <c r="BO29" s="1254">
        <v>121964</v>
      </c>
      <c r="BP29" s="1254">
        <v>10107</v>
      </c>
      <c r="BQ29" s="1254">
        <v>437</v>
      </c>
      <c r="BR29" s="1254">
        <v>63</v>
      </c>
      <c r="BS29" s="1254">
        <v>292243</v>
      </c>
      <c r="BT29" s="1254">
        <v>0</v>
      </c>
      <c r="BU29" s="1254">
        <v>0</v>
      </c>
      <c r="BV29" s="1254">
        <v>0</v>
      </c>
      <c r="BW29" s="1254">
        <v>161870</v>
      </c>
      <c r="BX29" s="1254">
        <v>119487</v>
      </c>
      <c r="BY29" s="1254">
        <v>10397</v>
      </c>
      <c r="BZ29" s="1254">
        <v>394</v>
      </c>
      <c r="CA29" s="1254">
        <v>95</v>
      </c>
      <c r="CB29" s="1253" t="s">
        <v>547</v>
      </c>
      <c r="CC29" s="1255"/>
    </row>
    <row r="30" spans="1:81" s="1265" customFormat="1" ht="15" customHeight="1">
      <c r="A30" s="1263"/>
      <c r="B30" s="1499"/>
      <c r="C30" s="1501" t="s">
        <v>509</v>
      </c>
      <c r="D30" s="1501"/>
      <c r="E30" s="1249">
        <f>INDEX($AQ$23:$CA$33,MATCH($C30,$AQ$23:$AQ$33,0),MATCH(E$23,$AQ$23:$CA$23,0)+9*($AM$25-1))</f>
        <v>257462</v>
      </c>
      <c r="F30" s="1264">
        <f>INDEX($AQ$23:$CA$33,MATCH($C30,$AQ$23:$AQ$33,0),MATCH(F$23,$AQ$23:$CA$23,0)+9*($AM$25-1))</f>
        <v>0</v>
      </c>
      <c r="G30" s="1264">
        <f>INDEX($AQ$23:$CA$33,MATCH($C30,$AQ$23:$AQ$33,0),MATCH(G$23,$AQ$23:$CA$23,0)+9*($AM$25-1))</f>
        <v>0</v>
      </c>
      <c r="H30" s="1264">
        <f>INDEX($AQ$23:$CA$33,MATCH($C30,$AQ$23:$AQ$33,0),MATCH(H$23,$AQ$23:$CA$23,0)+9*($AM$25-1))</f>
        <v>0</v>
      </c>
      <c r="I30" s="1264">
        <f>INDEX($AQ$23:$CA$33,MATCH($C30,$AQ$23:$AQ$33,0),MATCH(I$23,$AQ$23:$CA$23,0)+9*($AM$25-1))</f>
        <v>0</v>
      </c>
      <c r="J30" s="1264">
        <f>INDEX($AQ$23:$CA$33,MATCH($C30,$AQ$23:$AQ$33,0),MATCH(J$23,$AQ$23:$CA$23,0)+9*($AM$25-1))</f>
        <v>170203</v>
      </c>
      <c r="K30" s="1264">
        <f>INDEX($AQ$23:$CA$33,MATCH($C30,$AQ$23:$AQ$33,0),MATCH(K$23,$AQ$23:$CA$23,0)+9*($AM$25-1))</f>
        <v>82647</v>
      </c>
      <c r="L30" s="1264">
        <f>INDEX($AQ$23:$CA$33,MATCH($C30,$AQ$23:$AQ$33,0),MATCH(L$23,$AQ$23:$CA$23,0)+9*($AM$25-1))</f>
        <v>4280</v>
      </c>
      <c r="M30" s="1264">
        <f>INDEX($AQ$23:$CA$33,MATCH($C30,$AQ$23:$AQ$33,0),MATCH(M$23,$AQ$23:$CA$23,0)+9*($AM$25-1))</f>
        <v>332</v>
      </c>
      <c r="N30" s="246"/>
      <c r="O30" s="1266"/>
      <c r="Q30" s="1261"/>
      <c r="R30" s="1261"/>
      <c r="AM30" s="1260"/>
      <c r="AN30" s="1261"/>
      <c r="AO30" s="1261"/>
      <c r="AP30" s="1261"/>
      <c r="AQ30" s="1262" t="s">
        <v>509</v>
      </c>
      <c r="AR30" s="1253">
        <v>257462</v>
      </c>
      <c r="AS30" s="1253">
        <v>0</v>
      </c>
      <c r="AT30" s="1253">
        <v>0</v>
      </c>
      <c r="AU30" s="1253">
        <v>0</v>
      </c>
      <c r="AV30" s="1253">
        <v>0</v>
      </c>
      <c r="AW30" s="1253">
        <v>170203</v>
      </c>
      <c r="AX30" s="1253">
        <v>82647</v>
      </c>
      <c r="AY30" s="1253">
        <v>4280</v>
      </c>
      <c r="AZ30" s="1253">
        <v>332</v>
      </c>
      <c r="BA30" s="1253">
        <v>259037</v>
      </c>
      <c r="BB30" s="1253">
        <v>0</v>
      </c>
      <c r="BC30" s="1253">
        <v>0</v>
      </c>
      <c r="BD30" s="1253">
        <v>0</v>
      </c>
      <c r="BE30" s="1253">
        <v>0</v>
      </c>
      <c r="BF30" s="1253">
        <v>170549</v>
      </c>
      <c r="BG30" s="1253">
        <v>83920</v>
      </c>
      <c r="BH30" s="1253">
        <v>4244</v>
      </c>
      <c r="BI30" s="1253">
        <v>324</v>
      </c>
      <c r="BJ30" s="1254">
        <v>270125</v>
      </c>
      <c r="BK30" s="1254">
        <v>0</v>
      </c>
      <c r="BL30" s="1254">
        <v>0</v>
      </c>
      <c r="BM30" s="1254">
        <v>0</v>
      </c>
      <c r="BN30" s="1254">
        <v>0</v>
      </c>
      <c r="BO30" s="1254">
        <v>179123</v>
      </c>
      <c r="BP30" s="1254">
        <v>86436</v>
      </c>
      <c r="BQ30" s="1254">
        <v>4222</v>
      </c>
      <c r="BR30" s="1254">
        <v>344</v>
      </c>
      <c r="BS30" s="1254">
        <v>271543</v>
      </c>
      <c r="BT30" s="1254">
        <v>0</v>
      </c>
      <c r="BU30" s="1254">
        <v>0</v>
      </c>
      <c r="BV30" s="1254">
        <v>0</v>
      </c>
      <c r="BW30" s="1254">
        <v>0</v>
      </c>
      <c r="BX30" s="1254">
        <v>179139</v>
      </c>
      <c r="BY30" s="1254">
        <v>87582</v>
      </c>
      <c r="BZ30" s="1254">
        <v>4488</v>
      </c>
      <c r="CA30" s="1254">
        <v>334</v>
      </c>
      <c r="CB30" s="1253" t="s">
        <v>548</v>
      </c>
      <c r="CC30" s="1255"/>
    </row>
    <row r="31" spans="1:81" s="1265" customFormat="1" ht="15" customHeight="1">
      <c r="A31" s="1263"/>
      <c r="B31" s="1499"/>
      <c r="C31" s="1501" t="s">
        <v>510</v>
      </c>
      <c r="D31" s="1501"/>
      <c r="E31" s="1249">
        <f>INDEX($AQ$23:$CA$33,MATCH($C31,$AQ$23:$AQ$33,0),MATCH(E$23,$AQ$23:$CA$23,0)+9*($AM$25-1))</f>
        <v>146669</v>
      </c>
      <c r="F31" s="1264">
        <f>INDEX($AQ$23:$CA$33,MATCH($C31,$AQ$23:$AQ$33,0),MATCH(F$23,$AQ$23:$CA$23,0)+9*($AM$25-1))</f>
        <v>0</v>
      </c>
      <c r="G31" s="1264">
        <f>INDEX($AQ$23:$CA$33,MATCH($C31,$AQ$23:$AQ$33,0),MATCH(G$23,$AQ$23:$CA$23,0)+9*($AM$25-1))</f>
        <v>0</v>
      </c>
      <c r="H31" s="1264">
        <f>INDEX($AQ$23:$CA$33,MATCH($C31,$AQ$23:$AQ$33,0),MATCH(H$23,$AQ$23:$CA$23,0)+9*($AM$25-1))</f>
        <v>0</v>
      </c>
      <c r="I31" s="1264">
        <f>INDEX($AQ$23:$CA$33,MATCH($C31,$AQ$23:$AQ$33,0),MATCH(I$23,$AQ$23:$CA$23,0)+9*($AM$25-1))</f>
        <v>0</v>
      </c>
      <c r="J31" s="1264">
        <f>INDEX($AQ$23:$CA$33,MATCH($C31,$AQ$23:$AQ$33,0),MATCH(J$23,$AQ$23:$CA$23,0)+9*($AM$25-1))</f>
        <v>0</v>
      </c>
      <c r="K31" s="1264">
        <f>INDEX($AQ$23:$CA$33,MATCH($C31,$AQ$23:$AQ$33,0),MATCH(K$23,$AQ$23:$CA$23,0)+9*($AM$25-1))</f>
        <v>108958</v>
      </c>
      <c r="L31" s="1264">
        <f>INDEX($AQ$23:$CA$33,MATCH($C31,$AQ$23:$AQ$33,0),MATCH(L$23,$AQ$23:$CA$23,0)+9*($AM$25-1))</f>
        <v>32887</v>
      </c>
      <c r="M31" s="1264">
        <f>INDEX($AQ$23:$CA$33,MATCH($C31,$AQ$23:$AQ$33,0),MATCH(M$23,$AQ$23:$CA$23,0)+9*($AM$25-1))</f>
        <v>4824</v>
      </c>
      <c r="N31" s="246"/>
      <c r="O31" s="1266"/>
      <c r="Q31" s="1261"/>
      <c r="R31" s="1261"/>
      <c r="AM31" s="1260"/>
      <c r="AN31" s="1261"/>
      <c r="AO31" s="1261"/>
      <c r="AP31" s="1261"/>
      <c r="AQ31" s="1262" t="s">
        <v>510</v>
      </c>
      <c r="AR31" s="1253">
        <v>146669</v>
      </c>
      <c r="AS31" s="1253">
        <v>0</v>
      </c>
      <c r="AT31" s="1253">
        <v>0</v>
      </c>
      <c r="AU31" s="1253">
        <v>0</v>
      </c>
      <c r="AV31" s="1253">
        <v>0</v>
      </c>
      <c r="AW31" s="1253">
        <v>0</v>
      </c>
      <c r="AX31" s="1253">
        <v>108958</v>
      </c>
      <c r="AY31" s="1253">
        <v>32887</v>
      </c>
      <c r="AZ31" s="1253">
        <v>4824</v>
      </c>
      <c r="BA31" s="1253">
        <v>149231</v>
      </c>
      <c r="BB31" s="1253">
        <v>0</v>
      </c>
      <c r="BC31" s="1253">
        <v>0</v>
      </c>
      <c r="BD31" s="1253">
        <v>0</v>
      </c>
      <c r="BE31" s="1253">
        <v>0</v>
      </c>
      <c r="BF31" s="1253">
        <v>0</v>
      </c>
      <c r="BG31" s="1253">
        <v>112463</v>
      </c>
      <c r="BH31" s="1253">
        <v>32063</v>
      </c>
      <c r="BI31" s="1253">
        <v>4705</v>
      </c>
      <c r="BJ31" s="1254">
        <v>155939</v>
      </c>
      <c r="BK31" s="1254">
        <v>0</v>
      </c>
      <c r="BL31" s="1254">
        <v>0</v>
      </c>
      <c r="BM31" s="1254">
        <v>0</v>
      </c>
      <c r="BN31" s="1254">
        <v>0</v>
      </c>
      <c r="BO31" s="1254">
        <v>0</v>
      </c>
      <c r="BP31" s="1254">
        <v>117577</v>
      </c>
      <c r="BQ31" s="1254">
        <v>33427</v>
      </c>
      <c r="BR31" s="1254">
        <v>4935</v>
      </c>
      <c r="BS31" s="1254">
        <v>156893</v>
      </c>
      <c r="BT31" s="1254">
        <v>0</v>
      </c>
      <c r="BU31" s="1254">
        <v>0</v>
      </c>
      <c r="BV31" s="1254">
        <v>0</v>
      </c>
      <c r="BW31" s="1254">
        <v>0</v>
      </c>
      <c r="BX31" s="1254">
        <v>0</v>
      </c>
      <c r="BY31" s="1254">
        <v>119102</v>
      </c>
      <c r="BZ31" s="1254">
        <v>33374</v>
      </c>
      <c r="CA31" s="1254">
        <v>4417</v>
      </c>
      <c r="CB31" s="1253" t="s">
        <v>549</v>
      </c>
      <c r="CC31" s="1255"/>
    </row>
    <row r="32" spans="1:81" s="1265" customFormat="1" ht="15" customHeight="1">
      <c r="A32" s="1263"/>
      <c r="B32" s="1499"/>
      <c r="C32" s="1501" t="s">
        <v>511</v>
      </c>
      <c r="D32" s="1501"/>
      <c r="E32" s="1249">
        <f>INDEX($AQ$23:$CA$33,MATCH($C32,$AQ$23:$AQ$33,0),MATCH(E$23,$AQ$23:$CA$23,0)+9*($AM$25-1))</f>
        <v>44890</v>
      </c>
      <c r="F32" s="1264">
        <f>INDEX($AQ$23:$CA$33,MATCH($C32,$AQ$23:$AQ$33,0),MATCH(F$23,$AQ$23:$CA$23,0)+9*($AM$25-1))</f>
        <v>0</v>
      </c>
      <c r="G32" s="1264">
        <f>INDEX($AQ$23:$CA$33,MATCH($C32,$AQ$23:$AQ$33,0),MATCH(G$23,$AQ$23:$CA$23,0)+9*($AM$25-1))</f>
        <v>0</v>
      </c>
      <c r="H32" s="1264">
        <f>INDEX($AQ$23:$CA$33,MATCH($C32,$AQ$23:$AQ$33,0),MATCH(H$23,$AQ$23:$CA$23,0)+9*($AM$25-1))</f>
        <v>0</v>
      </c>
      <c r="I32" s="1264">
        <f>INDEX($AQ$23:$CA$33,MATCH($C32,$AQ$23:$AQ$33,0),MATCH(I$23,$AQ$23:$CA$23,0)+9*($AM$25-1))</f>
        <v>0</v>
      </c>
      <c r="J32" s="1264">
        <f>INDEX($AQ$23:$CA$33,MATCH($C32,$AQ$23:$AQ$33,0),MATCH(J$23,$AQ$23:$CA$23,0)+9*($AM$25-1))</f>
        <v>0</v>
      </c>
      <c r="K32" s="1264">
        <f>INDEX($AQ$23:$CA$33,MATCH($C32,$AQ$23:$AQ$33,0),MATCH(K$23,$AQ$23:$CA$23,0)+9*($AM$25-1))</f>
        <v>0</v>
      </c>
      <c r="L32" s="1264">
        <f>INDEX($AQ$23:$CA$33,MATCH($C32,$AQ$23:$AQ$33,0),MATCH(L$23,$AQ$23:$CA$23,0)+9*($AM$25-1))</f>
        <v>35386</v>
      </c>
      <c r="M32" s="1264">
        <f>INDEX($AQ$23:$CA$33,MATCH($C32,$AQ$23:$AQ$33,0),MATCH(M$23,$AQ$23:$CA$23,0)+9*($AM$25-1))</f>
        <v>9504</v>
      </c>
      <c r="N32" s="246"/>
      <c r="O32" s="1266"/>
      <c r="Q32" s="1261"/>
      <c r="R32" s="1261"/>
      <c r="AM32" s="1260"/>
      <c r="AN32" s="1261"/>
      <c r="AO32" s="1261"/>
      <c r="AP32" s="1261"/>
      <c r="AQ32" s="1262" t="s">
        <v>511</v>
      </c>
      <c r="AR32" s="1253">
        <v>44890</v>
      </c>
      <c r="AS32" s="1253">
        <v>0</v>
      </c>
      <c r="AT32" s="1253">
        <v>0</v>
      </c>
      <c r="AU32" s="1253">
        <v>0</v>
      </c>
      <c r="AV32" s="1253">
        <v>0</v>
      </c>
      <c r="AW32" s="1253">
        <v>0</v>
      </c>
      <c r="AX32" s="1253">
        <v>0</v>
      </c>
      <c r="AY32" s="1253">
        <v>35386</v>
      </c>
      <c r="AZ32" s="1253">
        <v>9504</v>
      </c>
      <c r="BA32" s="1253">
        <v>45270</v>
      </c>
      <c r="BB32" s="1253">
        <v>0</v>
      </c>
      <c r="BC32" s="1253">
        <v>0</v>
      </c>
      <c r="BD32" s="1253">
        <v>0</v>
      </c>
      <c r="BE32" s="1253">
        <v>0</v>
      </c>
      <c r="BF32" s="1253">
        <v>0</v>
      </c>
      <c r="BG32" s="1253">
        <v>0</v>
      </c>
      <c r="BH32" s="1253">
        <v>35682</v>
      </c>
      <c r="BI32" s="1253">
        <v>9588</v>
      </c>
      <c r="BJ32" s="1254">
        <v>46762</v>
      </c>
      <c r="BK32" s="1254">
        <v>0</v>
      </c>
      <c r="BL32" s="1254">
        <v>0</v>
      </c>
      <c r="BM32" s="1254">
        <v>0</v>
      </c>
      <c r="BN32" s="1254">
        <v>0</v>
      </c>
      <c r="BO32" s="1254">
        <v>0</v>
      </c>
      <c r="BP32" s="1254">
        <v>0</v>
      </c>
      <c r="BQ32" s="1254">
        <v>36713</v>
      </c>
      <c r="BR32" s="1254">
        <v>10049</v>
      </c>
      <c r="BS32" s="1254">
        <v>48652</v>
      </c>
      <c r="BT32" s="1254">
        <v>0</v>
      </c>
      <c r="BU32" s="1254">
        <v>0</v>
      </c>
      <c r="BV32" s="1254">
        <v>0</v>
      </c>
      <c r="BW32" s="1254">
        <v>0</v>
      </c>
      <c r="BX32" s="1254">
        <v>0</v>
      </c>
      <c r="BY32" s="1254">
        <v>0</v>
      </c>
      <c r="BZ32" s="1254">
        <v>38287</v>
      </c>
      <c r="CA32" s="1254">
        <v>10365</v>
      </c>
      <c r="CB32" s="1253" t="s">
        <v>550</v>
      </c>
      <c r="CC32" s="1255"/>
    </row>
    <row r="33" spans="1:81" s="1265" customFormat="1" ht="15" customHeight="1">
      <c r="A33" s="1263"/>
      <c r="B33" s="1499"/>
      <c r="C33" s="1501" t="s">
        <v>504</v>
      </c>
      <c r="D33" s="1501"/>
      <c r="E33" s="1249">
        <f>INDEX($AQ$23:$CA$33,MATCH($C33,$AQ$23:$AQ$33,0),MATCH(E$23,$AQ$23:$CA$23,0)+9*($AM$25-1))</f>
        <v>23606</v>
      </c>
      <c r="F33" s="1264">
        <f>INDEX($AQ$23:$CA$33,MATCH($C33,$AQ$23:$AQ$33,0),MATCH(F$23,$AQ$23:$CA$23,0)+9*($AM$25-1))</f>
        <v>0</v>
      </c>
      <c r="G33" s="1264">
        <f>INDEX($AQ$23:$CA$33,MATCH($C33,$AQ$23:$AQ$33,0),MATCH(G$23,$AQ$23:$CA$23,0)+9*($AM$25-1))</f>
        <v>0</v>
      </c>
      <c r="H33" s="1264">
        <f>INDEX($AQ$23:$CA$33,MATCH($C33,$AQ$23:$AQ$33,0),MATCH(H$23,$AQ$23:$CA$23,0)+9*($AM$25-1))</f>
        <v>0</v>
      </c>
      <c r="I33" s="1264">
        <f>INDEX($AQ$23:$CA$33,MATCH($C33,$AQ$23:$AQ$33,0),MATCH(I$23,$AQ$23:$CA$23,0)+9*($AM$25-1))</f>
        <v>0</v>
      </c>
      <c r="J33" s="1264">
        <f>INDEX($AQ$23:$CA$33,MATCH($C33,$AQ$23:$AQ$33,0),MATCH(J$23,$AQ$23:$CA$23,0)+9*($AM$25-1))</f>
        <v>0</v>
      </c>
      <c r="K33" s="1264">
        <f>INDEX($AQ$23:$CA$33,MATCH($C33,$AQ$23:$AQ$33,0),MATCH(K$23,$AQ$23:$CA$23,0)+9*($AM$25-1))</f>
        <v>0</v>
      </c>
      <c r="L33" s="1264">
        <f>INDEX($AQ$23:$CA$33,MATCH($C33,$AQ$23:$AQ$33,0),MATCH(L$23,$AQ$23:$CA$23,0)+9*($AM$25-1))</f>
        <v>0</v>
      </c>
      <c r="M33" s="1264">
        <f>INDEX($AQ$23:$CA$33,MATCH($C33,$AQ$23:$AQ$33,0),MATCH(M$23,$AQ$23:$CA$23,0)+9*($AM$25-1))</f>
        <v>23606</v>
      </c>
      <c r="N33" s="246"/>
      <c r="O33" s="1266"/>
      <c r="Q33" s="1261"/>
      <c r="R33" s="1261"/>
      <c r="AM33" s="1261"/>
      <c r="AN33" s="1261"/>
      <c r="AO33" s="1260"/>
      <c r="AP33" s="1260"/>
      <c r="AQ33" s="1262" t="s">
        <v>504</v>
      </c>
      <c r="AR33" s="1253">
        <v>23606</v>
      </c>
      <c r="AS33" s="1253">
        <v>0</v>
      </c>
      <c r="AT33" s="1253">
        <v>0</v>
      </c>
      <c r="AU33" s="1253">
        <v>0</v>
      </c>
      <c r="AV33" s="1253">
        <v>0</v>
      </c>
      <c r="AW33" s="1253">
        <v>0</v>
      </c>
      <c r="AX33" s="1253">
        <v>0</v>
      </c>
      <c r="AY33" s="1253">
        <v>0</v>
      </c>
      <c r="AZ33" s="1253">
        <v>23606</v>
      </c>
      <c r="BA33" s="1253">
        <v>24377</v>
      </c>
      <c r="BB33" s="1253">
        <v>0</v>
      </c>
      <c r="BC33" s="1253">
        <v>0</v>
      </c>
      <c r="BD33" s="1253">
        <v>0</v>
      </c>
      <c r="BE33" s="1253">
        <v>0</v>
      </c>
      <c r="BF33" s="1253">
        <v>0</v>
      </c>
      <c r="BG33" s="1253">
        <v>0</v>
      </c>
      <c r="BH33" s="1253">
        <v>0</v>
      </c>
      <c r="BI33" s="1253">
        <v>24377</v>
      </c>
      <c r="BJ33" s="1254">
        <v>25397</v>
      </c>
      <c r="BK33" s="1254">
        <v>0</v>
      </c>
      <c r="BL33" s="1254">
        <v>0</v>
      </c>
      <c r="BM33" s="1254">
        <v>0</v>
      </c>
      <c r="BN33" s="1254">
        <v>0</v>
      </c>
      <c r="BO33" s="1254">
        <v>0</v>
      </c>
      <c r="BP33" s="1254">
        <v>0</v>
      </c>
      <c r="BQ33" s="1254">
        <v>0</v>
      </c>
      <c r="BR33" s="1254">
        <v>25397</v>
      </c>
      <c r="BS33" s="1254">
        <v>25577</v>
      </c>
      <c r="BT33" s="1254">
        <v>0</v>
      </c>
      <c r="BU33" s="1254">
        <v>0</v>
      </c>
      <c r="BV33" s="1254">
        <v>0</v>
      </c>
      <c r="BW33" s="1254">
        <v>0</v>
      </c>
      <c r="BX33" s="1254">
        <v>0</v>
      </c>
      <c r="BY33" s="1254">
        <v>0</v>
      </c>
      <c r="BZ33" s="1254">
        <v>0</v>
      </c>
      <c r="CA33" s="1254">
        <v>25577</v>
      </c>
      <c r="CB33" s="1253" t="s">
        <v>551</v>
      </c>
      <c r="CC33" s="1255"/>
    </row>
    <row r="34" spans="1:81" s="1265" customFormat="1" ht="12" customHeight="1">
      <c r="A34" s="1263"/>
      <c r="B34" s="1499"/>
      <c r="C34" s="209"/>
      <c r="E34" s="1267"/>
      <c r="F34" s="1267"/>
      <c r="G34" s="1267"/>
      <c r="H34" s="1268"/>
      <c r="I34" s="1267"/>
      <c r="J34" s="1269"/>
      <c r="K34" s="1269"/>
      <c r="L34" s="1269"/>
      <c r="M34" s="1269"/>
      <c r="N34" s="246"/>
      <c r="O34" s="1266"/>
      <c r="Q34" s="1261"/>
      <c r="R34" s="1261"/>
    </row>
    <row r="35" spans="1:81" s="1265" customFormat="1" ht="16.5" customHeight="1">
      <c r="A35" s="1263"/>
      <c r="B35" s="1499"/>
      <c r="C35" s="1247" t="s">
        <v>512</v>
      </c>
      <c r="D35" s="1248"/>
      <c r="E35" s="1270">
        <f t="shared" ref="E35:M43" si="0">+E25/$E$25*100</f>
        <v>100</v>
      </c>
      <c r="F35" s="1271">
        <f t="shared" ref="F35:M35" si="1">+F25/$E25*100</f>
        <v>4.2911149419389787</v>
      </c>
      <c r="G35" s="1270">
        <f t="shared" si="1"/>
        <v>17.857447007713787</v>
      </c>
      <c r="H35" s="1270">
        <f t="shared" si="1"/>
        <v>23.686294340524864</v>
      </c>
      <c r="I35" s="1270">
        <f t="shared" si="1"/>
        <v>20.633151565899379</v>
      </c>
      <c r="J35" s="1270">
        <f t="shared" si="1"/>
        <v>16.860362092577084</v>
      </c>
      <c r="K35" s="1270">
        <f t="shared" si="1"/>
        <v>10.744449516559278</v>
      </c>
      <c r="L35" s="1270">
        <f t="shared" si="1"/>
        <v>3.8930744121562904</v>
      </c>
      <c r="M35" s="1270">
        <f t="shared" si="1"/>
        <v>2.0341061226303365</v>
      </c>
      <c r="N35" s="246"/>
      <c r="O35" s="1266"/>
      <c r="Q35" s="1332"/>
      <c r="R35" s="1261"/>
    </row>
    <row r="36" spans="1:81" s="1265" customFormat="1" ht="15" customHeight="1">
      <c r="A36" s="1263"/>
      <c r="B36" s="1499"/>
      <c r="C36" s="1501" t="s">
        <v>506</v>
      </c>
      <c r="D36" s="1501"/>
      <c r="E36" s="1271">
        <f t="shared" si="0"/>
        <v>14.680686861911937</v>
      </c>
      <c r="F36" s="1272">
        <f t="shared" si="0"/>
        <v>4.2911149419389787</v>
      </c>
      <c r="G36" s="1272">
        <f t="shared" si="0"/>
        <v>7.2630098423124752</v>
      </c>
      <c r="H36" s="1272">
        <f t="shared" si="0"/>
        <v>2.8144771440102705</v>
      </c>
      <c r="I36" s="1272">
        <f t="shared" si="0"/>
        <v>0.25162508972441844</v>
      </c>
      <c r="J36" s="1272">
        <f t="shared" si="0"/>
        <v>4.9298840366440611E-2</v>
      </c>
      <c r="K36" s="1272">
        <f t="shared" si="0"/>
        <v>9.2038607551080103E-3</v>
      </c>
      <c r="L36" s="1272">
        <f t="shared" si="0"/>
        <v>1.7984555498486918E-3</v>
      </c>
      <c r="M36" s="1272">
        <f t="shared" si="0"/>
        <v>1.5868725439841398E-4</v>
      </c>
      <c r="N36" s="246"/>
      <c r="O36" s="1266"/>
      <c r="P36" s="1273"/>
      <c r="Q36" s="1332"/>
      <c r="R36" s="1260"/>
      <c r="S36" s="1273"/>
      <c r="T36" s="996"/>
      <c r="U36" s="1274"/>
      <c r="V36" s="1274"/>
      <c r="W36" s="1274"/>
      <c r="X36" s="1274"/>
      <c r="Y36" s="1274"/>
      <c r="Z36" s="1274"/>
      <c r="AA36" s="1274"/>
      <c r="AB36" s="1274"/>
      <c r="AC36" s="1274"/>
    </row>
    <row r="37" spans="1:81" s="1265" customFormat="1" ht="15" customHeight="1">
      <c r="A37" s="1263"/>
      <c r="B37" s="1499"/>
      <c r="C37" s="1501" t="s">
        <v>498</v>
      </c>
      <c r="D37" s="1501"/>
      <c r="E37" s="1270">
        <f t="shared" si="0"/>
        <v>27.177043667029711</v>
      </c>
      <c r="F37" s="1272">
        <f t="shared" si="0"/>
        <v>0</v>
      </c>
      <c r="G37" s="1272">
        <f t="shared" si="0"/>
        <v>10.594437165401311</v>
      </c>
      <c r="H37" s="1272">
        <f t="shared" si="0"/>
        <v>13.205900415284544</v>
      </c>
      <c r="I37" s="1272">
        <f t="shared" si="0"/>
        <v>2.8378041704068369</v>
      </c>
      <c r="J37" s="1272">
        <f t="shared" si="0"/>
        <v>0.43215828947834739</v>
      </c>
      <c r="K37" s="1272">
        <f t="shared" si="0"/>
        <v>9.3043626828936729E-2</v>
      </c>
      <c r="L37" s="1272">
        <f t="shared" si="0"/>
        <v>1.105521205642284E-2</v>
      </c>
      <c r="M37" s="1272">
        <f t="shared" si="0"/>
        <v>2.6447875733068998E-3</v>
      </c>
      <c r="N37" s="246"/>
      <c r="O37" s="1266"/>
      <c r="P37" s="1273"/>
      <c r="Q37" s="1260"/>
      <c r="R37" s="1260"/>
      <c r="S37" s="1273"/>
      <c r="T37" s="1273"/>
      <c r="U37" s="1275"/>
      <c r="V37" s="1275"/>
      <c r="W37" s="1275"/>
      <c r="X37" s="1275"/>
      <c r="Y37" s="1276"/>
      <c r="Z37" s="1276"/>
      <c r="AA37" s="1276"/>
      <c r="AB37" s="1276"/>
      <c r="AC37" s="1276"/>
    </row>
    <row r="38" spans="1:81" s="1265" customFormat="1" ht="15" customHeight="1">
      <c r="A38" s="1263"/>
      <c r="B38" s="1499"/>
      <c r="C38" s="1501" t="s">
        <v>507</v>
      </c>
      <c r="D38" s="1501"/>
      <c r="E38" s="1270">
        <f t="shared" si="0"/>
        <v>18.937631148403792</v>
      </c>
      <c r="F38" s="1272">
        <f t="shared" si="0"/>
        <v>0</v>
      </c>
      <c r="G38" s="1272">
        <f t="shared" si="0"/>
        <v>0</v>
      </c>
      <c r="H38" s="1272">
        <f t="shared" si="0"/>
        <v>7.6659167812300479</v>
      </c>
      <c r="I38" s="1272">
        <f t="shared" si="0"/>
        <v>9.751702053042802</v>
      </c>
      <c r="J38" s="1272">
        <f t="shared" si="0"/>
        <v>1.4014729350953261</v>
      </c>
      <c r="K38" s="1272">
        <f t="shared" si="0"/>
        <v>0.1041517346368257</v>
      </c>
      <c r="L38" s="1272">
        <f t="shared" si="0"/>
        <v>1.2377605843076289E-2</v>
      </c>
      <c r="M38" s="1272">
        <f t="shared" si="0"/>
        <v>2.0100385557132437E-3</v>
      </c>
      <c r="N38" s="246"/>
      <c r="O38" s="1266"/>
      <c r="P38" s="1273"/>
      <c r="Q38" s="1260"/>
      <c r="R38" s="1260"/>
      <c r="S38" s="1273"/>
      <c r="T38" s="1273"/>
      <c r="U38" s="1275"/>
      <c r="V38" s="1275"/>
      <c r="W38" s="1275"/>
      <c r="X38" s="1275"/>
      <c r="Y38" s="1276"/>
      <c r="Z38" s="1276"/>
      <c r="AA38" s="1276"/>
      <c r="AB38" s="1276"/>
      <c r="AC38" s="1276"/>
    </row>
    <row r="39" spans="1:81" s="1265" customFormat="1" ht="15" customHeight="1">
      <c r="A39" s="1263"/>
      <c r="B39" s="1499"/>
      <c r="C39" s="1501" t="s">
        <v>508</v>
      </c>
      <c r="D39" s="1501"/>
      <c r="E39" s="1270">
        <f t="shared" si="0"/>
        <v>14.204677994468163</v>
      </c>
      <c r="F39" s="1272">
        <f t="shared" si="0"/>
        <v>0</v>
      </c>
      <c r="G39" s="1272">
        <f t="shared" si="0"/>
        <v>0</v>
      </c>
      <c r="H39" s="1272">
        <f t="shared" si="0"/>
        <v>0</v>
      </c>
      <c r="I39" s="1272">
        <f t="shared" si="0"/>
        <v>7.7920202527253206</v>
      </c>
      <c r="J39" s="1272">
        <f t="shared" si="0"/>
        <v>5.9744164408458884</v>
      </c>
      <c r="K39" s="1272">
        <f t="shared" si="0"/>
        <v>0.40295983466903923</v>
      </c>
      <c r="L39" s="1272">
        <f t="shared" si="0"/>
        <v>3.0097682584232517E-2</v>
      </c>
      <c r="M39" s="1272">
        <f t="shared" si="0"/>
        <v>5.183783643681523E-3</v>
      </c>
      <c r="N39" s="246"/>
      <c r="O39" s="1266"/>
      <c r="P39" s="1273"/>
      <c r="Q39" s="1332"/>
      <c r="R39" s="1260"/>
      <c r="S39" s="1273"/>
      <c r="T39" s="1273"/>
      <c r="U39" s="1275"/>
      <c r="V39" s="1275"/>
      <c r="W39" s="1275"/>
      <c r="X39" s="1275"/>
      <c r="Y39" s="1276"/>
      <c r="Z39" s="1276"/>
      <c r="AA39" s="1276"/>
      <c r="AB39" s="1276"/>
      <c r="AC39" s="1276"/>
    </row>
    <row r="40" spans="1:81" s="1265" customFormat="1" ht="15" customHeight="1">
      <c r="A40" s="1263"/>
      <c r="B40" s="1499"/>
      <c r="C40" s="1501" t="s">
        <v>509</v>
      </c>
      <c r="D40" s="1501"/>
      <c r="E40" s="1270">
        <f t="shared" si="0"/>
        <v>13.618645963974821</v>
      </c>
      <c r="F40" s="1272">
        <f t="shared" si="0"/>
        <v>0</v>
      </c>
      <c r="G40" s="1272">
        <f t="shared" si="0"/>
        <v>0</v>
      </c>
      <c r="H40" s="1272">
        <f t="shared" si="0"/>
        <v>0</v>
      </c>
      <c r="I40" s="1272">
        <f t="shared" si="0"/>
        <v>0</v>
      </c>
      <c r="J40" s="1272">
        <f t="shared" si="0"/>
        <v>9.0030155867910846</v>
      </c>
      <c r="K40" s="1272">
        <f t="shared" si="0"/>
        <v>4.3716751714219066</v>
      </c>
      <c r="L40" s="1272">
        <f t="shared" si="0"/>
        <v>0.22639381627507063</v>
      </c>
      <c r="M40" s="1272">
        <f t="shared" si="0"/>
        <v>1.7561389486757811E-2</v>
      </c>
      <c r="N40" s="246"/>
      <c r="O40" s="1266"/>
      <c r="P40" s="1273"/>
      <c r="Q40" s="1260"/>
      <c r="R40" s="1260"/>
      <c r="S40" s="1273"/>
      <c r="T40" s="1273"/>
      <c r="U40" s="1275"/>
      <c r="V40" s="1275"/>
      <c r="W40" s="1275"/>
      <c r="X40" s="1275"/>
      <c r="Y40" s="1276"/>
      <c r="Z40" s="1276"/>
      <c r="AA40" s="1276"/>
      <c r="AB40" s="1276"/>
      <c r="AC40" s="1276"/>
    </row>
    <row r="41" spans="1:81" s="1265" customFormat="1" ht="15" customHeight="1">
      <c r="A41" s="1263"/>
      <c r="B41" s="1499"/>
      <c r="C41" s="1501" t="s">
        <v>510</v>
      </c>
      <c r="D41" s="1501"/>
      <c r="E41" s="1270">
        <f t="shared" si="0"/>
        <v>7.7581669717869932</v>
      </c>
      <c r="F41" s="1272">
        <f t="shared" si="0"/>
        <v>0</v>
      </c>
      <c r="G41" s="1272">
        <f t="shared" si="0"/>
        <v>0</v>
      </c>
      <c r="H41" s="1272">
        <f t="shared" si="0"/>
        <v>0</v>
      </c>
      <c r="I41" s="1272">
        <f t="shared" si="0"/>
        <v>0</v>
      </c>
      <c r="J41" s="1272">
        <f t="shared" si="0"/>
        <v>0</v>
      </c>
      <c r="K41" s="1272">
        <f t="shared" si="0"/>
        <v>5.7634152882474625</v>
      </c>
      <c r="L41" s="1272">
        <f t="shared" si="0"/>
        <v>1.7395825784668801</v>
      </c>
      <c r="M41" s="1272">
        <f t="shared" si="0"/>
        <v>0.25516910507264967</v>
      </c>
      <c r="N41" s="246"/>
      <c r="O41" s="1266"/>
      <c r="P41" s="1273"/>
      <c r="Q41" s="1260"/>
      <c r="R41" s="1260"/>
      <c r="S41" s="1273"/>
      <c r="T41" s="1273"/>
      <c r="U41" s="1275"/>
      <c r="V41" s="1275"/>
      <c r="W41" s="1275"/>
      <c r="X41" s="1275"/>
      <c r="Y41" s="1276"/>
      <c r="Z41" s="1276"/>
      <c r="AA41" s="1276"/>
      <c r="AB41" s="1276"/>
      <c r="AC41" s="1276"/>
    </row>
    <row r="42" spans="1:81" s="1265" customFormat="1" ht="15" customHeight="1">
      <c r="A42" s="1263"/>
      <c r="B42" s="1499"/>
      <c r="C42" s="1501" t="s">
        <v>511</v>
      </c>
      <c r="D42" s="1501"/>
      <c r="E42" s="1270">
        <f t="shared" si="0"/>
        <v>2.3744902833149344</v>
      </c>
      <c r="F42" s="1272">
        <f t="shared" si="0"/>
        <v>0</v>
      </c>
      <c r="G42" s="1272">
        <f t="shared" si="0"/>
        <v>0</v>
      </c>
      <c r="H42" s="1272">
        <f t="shared" si="0"/>
        <v>0</v>
      </c>
      <c r="I42" s="1272">
        <f t="shared" si="0"/>
        <v>0</v>
      </c>
      <c r="J42" s="1272">
        <f t="shared" si="0"/>
        <v>0</v>
      </c>
      <c r="K42" s="1272">
        <f t="shared" si="0"/>
        <v>0</v>
      </c>
      <c r="L42" s="1272">
        <f t="shared" si="0"/>
        <v>1.8717690613807589</v>
      </c>
      <c r="M42" s="1272">
        <f t="shared" si="0"/>
        <v>0.50272122193417546</v>
      </c>
      <c r="N42" s="246"/>
      <c r="O42" s="1266"/>
      <c r="P42" s="1273"/>
      <c r="Q42" s="1260"/>
      <c r="R42" s="1260"/>
      <c r="S42" s="1273"/>
      <c r="T42" s="1273"/>
      <c r="U42" s="1275"/>
      <c r="V42" s="1275"/>
      <c r="W42" s="1275"/>
      <c r="X42" s="1275"/>
      <c r="Y42" s="1276"/>
      <c r="Z42" s="1276"/>
      <c r="AA42" s="1276"/>
      <c r="AB42" s="1276"/>
      <c r="AC42" s="1276"/>
    </row>
    <row r="43" spans="1:81" s="1265" customFormat="1" ht="15" customHeight="1">
      <c r="A43" s="1263"/>
      <c r="B43" s="1499"/>
      <c r="C43" s="1501" t="s">
        <v>504</v>
      </c>
      <c r="D43" s="1501"/>
      <c r="E43" s="1270">
        <f t="shared" si="0"/>
        <v>1.2486571091096534</v>
      </c>
      <c r="F43" s="1272">
        <f t="shared" si="0"/>
        <v>0</v>
      </c>
      <c r="G43" s="1272">
        <f t="shared" si="0"/>
        <v>0</v>
      </c>
      <c r="H43" s="1272">
        <f t="shared" si="0"/>
        <v>0</v>
      </c>
      <c r="I43" s="1272">
        <f t="shared" si="0"/>
        <v>0</v>
      </c>
      <c r="J43" s="1272">
        <f t="shared" si="0"/>
        <v>0</v>
      </c>
      <c r="K43" s="1272">
        <f t="shared" si="0"/>
        <v>0</v>
      </c>
      <c r="L43" s="1272">
        <f t="shared" si="0"/>
        <v>0</v>
      </c>
      <c r="M43" s="1272">
        <f t="shared" si="0"/>
        <v>1.2486571091096534</v>
      </c>
      <c r="N43" s="246"/>
      <c r="O43" s="1266"/>
      <c r="P43" s="1273"/>
      <c r="Q43" s="1260"/>
      <c r="R43" s="1260"/>
      <c r="S43" s="1273"/>
      <c r="T43" s="1273"/>
      <c r="U43" s="1275"/>
      <c r="V43" s="1275"/>
      <c r="W43" s="1275"/>
      <c r="X43" s="1275"/>
      <c r="Y43" s="1276"/>
      <c r="Z43" s="1276"/>
      <c r="AA43" s="1276"/>
      <c r="AB43" s="1276"/>
      <c r="AC43" s="1276"/>
    </row>
    <row r="44" spans="1:81" s="1265" customFormat="1" ht="12" customHeight="1">
      <c r="A44" s="1263"/>
      <c r="B44" s="1499"/>
      <c r="C44" s="196"/>
      <c r="D44" s="1277"/>
      <c r="E44" s="1267"/>
      <c r="F44" s="1267"/>
      <c r="G44" s="1267"/>
      <c r="H44" s="1268"/>
      <c r="I44" s="1267"/>
      <c r="J44" s="1269"/>
      <c r="K44" s="1269"/>
      <c r="L44" s="1269"/>
      <c r="M44" s="1269"/>
      <c r="N44" s="246"/>
      <c r="O44" s="1266"/>
      <c r="P44" s="1273"/>
      <c r="Q44" s="1260"/>
      <c r="R44" s="1260"/>
      <c r="S44" s="1273"/>
      <c r="T44" s="1273"/>
      <c r="U44" s="1275"/>
      <c r="V44" s="1275"/>
      <c r="W44" s="1275"/>
      <c r="X44" s="1275"/>
      <c r="Y44" s="1276"/>
      <c r="Z44" s="1276"/>
      <c r="AA44" s="1276"/>
      <c r="AB44" s="1276"/>
      <c r="AC44" s="1276"/>
    </row>
    <row r="45" spans="1:81" s="1265" customFormat="1" ht="16.5" customHeight="1">
      <c r="A45" s="1263"/>
      <c r="B45" s="1499"/>
      <c r="C45" s="1247" t="s">
        <v>513</v>
      </c>
      <c r="D45" s="1248"/>
      <c r="E45" s="1270">
        <f t="shared" ref="E45:M53" si="2">+E25/$E25*100</f>
        <v>100</v>
      </c>
      <c r="F45" s="1270">
        <f t="shared" si="2"/>
        <v>4.2911149419389787</v>
      </c>
      <c r="G45" s="1270">
        <f t="shared" si="2"/>
        <v>17.857447007713787</v>
      </c>
      <c r="H45" s="1270">
        <f t="shared" si="2"/>
        <v>23.686294340524864</v>
      </c>
      <c r="I45" s="1270">
        <f t="shared" si="2"/>
        <v>20.633151565899379</v>
      </c>
      <c r="J45" s="1270">
        <f t="shared" si="2"/>
        <v>16.860362092577084</v>
      </c>
      <c r="K45" s="1270">
        <f t="shared" si="2"/>
        <v>10.744449516559278</v>
      </c>
      <c r="L45" s="1270">
        <f t="shared" si="2"/>
        <v>3.8930744121562904</v>
      </c>
      <c r="M45" s="1270">
        <f t="shared" si="2"/>
        <v>2.0341061226303365</v>
      </c>
      <c r="N45" s="246"/>
      <c r="O45" s="1266"/>
      <c r="P45" s="1273"/>
      <c r="Q45" s="1260"/>
      <c r="R45" s="1260"/>
      <c r="S45" s="1273"/>
      <c r="T45" s="1273"/>
      <c r="U45" s="1275"/>
      <c r="V45" s="1275"/>
      <c r="W45" s="1275"/>
      <c r="X45" s="1275"/>
      <c r="Y45" s="1276"/>
      <c r="Z45" s="1276"/>
      <c r="AA45" s="1276"/>
      <c r="AB45" s="1276"/>
      <c r="AC45" s="1276"/>
    </row>
    <row r="46" spans="1:81" s="1265" customFormat="1" ht="15" customHeight="1">
      <c r="A46" s="1263"/>
      <c r="B46" s="1499"/>
      <c r="C46" s="1501" t="s">
        <v>506</v>
      </c>
      <c r="D46" s="1501"/>
      <c r="E46" s="1270">
        <f t="shared" si="2"/>
        <v>100</v>
      </c>
      <c r="F46" s="1278">
        <f t="shared" si="2"/>
        <v>29.229660589464583</v>
      </c>
      <c r="G46" s="1272">
        <f t="shared" si="2"/>
        <v>49.473229084095991</v>
      </c>
      <c r="H46" s="1272">
        <f t="shared" si="2"/>
        <v>19.171290624774805</v>
      </c>
      <c r="I46" s="1272">
        <f t="shared" si="2"/>
        <v>1.7139871730201053</v>
      </c>
      <c r="J46" s="1272">
        <f t="shared" si="2"/>
        <v>0.33580745117820854</v>
      </c>
      <c r="K46" s="1272">
        <f t="shared" si="2"/>
        <v>6.2693665777905888E-2</v>
      </c>
      <c r="L46" s="1272">
        <f t="shared" si="2"/>
        <v>1.2250486416372414E-2</v>
      </c>
      <c r="M46" s="1272">
        <f t="shared" si="2"/>
        <v>1.0809252720328602E-3</v>
      </c>
      <c r="N46" s="246"/>
      <c r="O46" s="1266"/>
      <c r="P46" s="1273"/>
      <c r="Q46" s="1260"/>
      <c r="R46" s="1260"/>
      <c r="S46" s="1273"/>
      <c r="T46" s="1273"/>
      <c r="U46" s="1275"/>
      <c r="V46" s="1275"/>
      <c r="W46" s="1275"/>
      <c r="X46" s="1275"/>
      <c r="Y46" s="1276"/>
      <c r="Z46" s="1276"/>
      <c r="AA46" s="1276"/>
      <c r="AB46" s="1276"/>
      <c r="AC46" s="1276"/>
    </row>
    <row r="47" spans="1:81" s="1265" customFormat="1" ht="15" customHeight="1">
      <c r="A47" s="1255"/>
      <c r="B47" s="1499"/>
      <c r="C47" s="1501" t="s">
        <v>498</v>
      </c>
      <c r="D47" s="1501"/>
      <c r="E47" s="1270">
        <f t="shared" si="2"/>
        <v>100</v>
      </c>
      <c r="F47" s="1272">
        <f t="shared" si="2"/>
        <v>0</v>
      </c>
      <c r="G47" s="1278">
        <f t="shared" si="2"/>
        <v>38.983037651936122</v>
      </c>
      <c r="H47" s="1272">
        <f t="shared" si="2"/>
        <v>48.592115379000944</v>
      </c>
      <c r="I47" s="1272">
        <f t="shared" si="2"/>
        <v>10.441916365795031</v>
      </c>
      <c r="J47" s="1272">
        <f t="shared" si="2"/>
        <v>1.5901593078817013</v>
      </c>
      <c r="K47" s="1272">
        <f t="shared" si="2"/>
        <v>0.34236110435298811</v>
      </c>
      <c r="L47" s="1272">
        <f t="shared" si="2"/>
        <v>4.0678493922555153E-2</v>
      </c>
      <c r="M47" s="1272">
        <f t="shared" si="2"/>
        <v>9.7316971106591269E-3</v>
      </c>
      <c r="N47" s="246"/>
      <c r="O47" s="1266"/>
      <c r="P47" s="1273"/>
      <c r="Q47" s="1260"/>
      <c r="R47" s="1260"/>
      <c r="S47" s="1273"/>
      <c r="T47" s="1273"/>
      <c r="U47" s="1275"/>
      <c r="V47" s="1275"/>
      <c r="W47" s="1275"/>
      <c r="X47" s="1275"/>
      <c r="Y47" s="1276"/>
      <c r="Z47" s="1276"/>
      <c r="AA47" s="1276"/>
      <c r="AB47" s="1276"/>
      <c r="AC47" s="1276"/>
    </row>
    <row r="48" spans="1:81" s="1265" customFormat="1" ht="15" customHeight="1">
      <c r="A48" s="1255"/>
      <c r="B48" s="1499"/>
      <c r="C48" s="1501" t="s">
        <v>507</v>
      </c>
      <c r="D48" s="1501"/>
      <c r="E48" s="1270">
        <f t="shared" si="2"/>
        <v>100</v>
      </c>
      <c r="F48" s="1272">
        <f t="shared" si="2"/>
        <v>0</v>
      </c>
      <c r="G48" s="1272">
        <f t="shared" si="2"/>
        <v>0</v>
      </c>
      <c r="H48" s="1278">
        <f t="shared" si="2"/>
        <v>40.479808277796089</v>
      </c>
      <c r="I48" s="1272">
        <f t="shared" si="2"/>
        <v>51.493779642364345</v>
      </c>
      <c r="J48" s="1272">
        <f t="shared" si="2"/>
        <v>7.4004658983626532</v>
      </c>
      <c r="K48" s="1272">
        <f t="shared" si="2"/>
        <v>0.54997234775905124</v>
      </c>
      <c r="L48" s="1272">
        <f t="shared" si="2"/>
        <v>6.5359842242568814E-2</v>
      </c>
      <c r="M48" s="1272">
        <f t="shared" si="2"/>
        <v>1.0613991475288952E-2</v>
      </c>
      <c r="N48" s="246"/>
      <c r="O48" s="1266"/>
      <c r="P48" s="1273"/>
      <c r="Q48" s="1260"/>
      <c r="R48" s="1260"/>
      <c r="S48" s="1273"/>
      <c r="T48" s="1273"/>
      <c r="U48" s="1275"/>
      <c r="V48" s="1275"/>
      <c r="W48" s="1275"/>
      <c r="X48" s="1275"/>
      <c r="Y48" s="1276"/>
      <c r="Z48" s="1276"/>
      <c r="AA48" s="1276"/>
      <c r="AB48" s="1276"/>
      <c r="AC48" s="1276"/>
    </row>
    <row r="49" spans="1:29" s="1265" customFormat="1" ht="15" customHeight="1">
      <c r="A49" s="1255"/>
      <c r="B49" s="1499"/>
      <c r="C49" s="1501" t="s">
        <v>508</v>
      </c>
      <c r="D49" s="1501"/>
      <c r="E49" s="1270">
        <f t="shared" si="2"/>
        <v>100</v>
      </c>
      <c r="F49" s="1272">
        <f t="shared" si="2"/>
        <v>0</v>
      </c>
      <c r="G49" s="1272">
        <f t="shared" si="2"/>
        <v>0</v>
      </c>
      <c r="H49" s="1272">
        <f t="shared" si="2"/>
        <v>0</v>
      </c>
      <c r="I49" s="1278">
        <f t="shared" si="2"/>
        <v>54.855310734673665</v>
      </c>
      <c r="J49" s="1272">
        <f t="shared" si="2"/>
        <v>42.059499294334948</v>
      </c>
      <c r="K49" s="1272">
        <f t="shared" si="2"/>
        <v>2.836810766326185</v>
      </c>
      <c r="L49" s="1272">
        <f t="shared" si="2"/>
        <v>0.21188570832759243</v>
      </c>
      <c r="M49" s="1272">
        <f t="shared" si="2"/>
        <v>3.6493496337616976E-2</v>
      </c>
      <c r="N49" s="246"/>
      <c r="O49" s="1266"/>
      <c r="P49" s="1273"/>
      <c r="Q49" s="1260"/>
      <c r="R49" s="1260"/>
      <c r="S49" s="1273"/>
      <c r="T49" s="1273"/>
      <c r="U49" s="1275"/>
      <c r="V49" s="1275"/>
      <c r="W49" s="1275"/>
      <c r="X49" s="1275"/>
      <c r="Y49" s="1276"/>
      <c r="Z49" s="1276"/>
      <c r="AA49" s="1276"/>
      <c r="AB49" s="1276"/>
      <c r="AC49" s="1276"/>
    </row>
    <row r="50" spans="1:29" s="1265" customFormat="1" ht="15" customHeight="1">
      <c r="A50" s="1255"/>
      <c r="B50" s="1499"/>
      <c r="C50" s="1501" t="s">
        <v>509</v>
      </c>
      <c r="D50" s="1501"/>
      <c r="E50" s="1270">
        <f t="shared" si="2"/>
        <v>100</v>
      </c>
      <c r="F50" s="1272">
        <f t="shared" si="2"/>
        <v>0</v>
      </c>
      <c r="G50" s="1272">
        <f t="shared" si="2"/>
        <v>0</v>
      </c>
      <c r="H50" s="1272">
        <f t="shared" si="2"/>
        <v>0</v>
      </c>
      <c r="I50" s="1272">
        <f t="shared" si="2"/>
        <v>0</v>
      </c>
      <c r="J50" s="1278">
        <f t="shared" si="2"/>
        <v>66.108008172079764</v>
      </c>
      <c r="K50" s="1272">
        <f t="shared" si="2"/>
        <v>32.100659514802182</v>
      </c>
      <c r="L50" s="1272">
        <f t="shared" si="2"/>
        <v>1.662381244610855</v>
      </c>
      <c r="M50" s="1272">
        <f t="shared" si="2"/>
        <v>0.12895106850719718</v>
      </c>
      <c r="N50" s="246"/>
      <c r="O50" s="1266"/>
      <c r="P50" s="1273"/>
      <c r="Q50" s="1260"/>
      <c r="R50" s="1260"/>
      <c r="S50" s="1273"/>
      <c r="T50" s="1273"/>
      <c r="U50" s="1275"/>
      <c r="V50" s="1275"/>
      <c r="W50" s="1275"/>
      <c r="X50" s="1275"/>
      <c r="Y50" s="1276"/>
      <c r="Z50" s="1276"/>
      <c r="AA50" s="1276"/>
      <c r="AB50" s="1276"/>
      <c r="AC50" s="1276"/>
    </row>
    <row r="51" spans="1:29" s="1265" customFormat="1" ht="15" customHeight="1">
      <c r="A51" s="1255"/>
      <c r="B51" s="1499"/>
      <c r="C51" s="1501" t="s">
        <v>510</v>
      </c>
      <c r="D51" s="1501"/>
      <c r="E51" s="1270">
        <f t="shared" si="2"/>
        <v>100</v>
      </c>
      <c r="F51" s="1272">
        <f t="shared" si="2"/>
        <v>0</v>
      </c>
      <c r="G51" s="1272">
        <f t="shared" si="2"/>
        <v>0</v>
      </c>
      <c r="H51" s="1272">
        <f t="shared" si="2"/>
        <v>0</v>
      </c>
      <c r="I51" s="1272">
        <f t="shared" si="2"/>
        <v>0</v>
      </c>
      <c r="J51" s="1272">
        <f t="shared" si="2"/>
        <v>0</v>
      </c>
      <c r="K51" s="1278">
        <f t="shared" si="2"/>
        <v>74.288363594215539</v>
      </c>
      <c r="L51" s="1272">
        <f t="shared" si="2"/>
        <v>22.42259782230737</v>
      </c>
      <c r="M51" s="1272">
        <f t="shared" si="2"/>
        <v>3.289038583477081</v>
      </c>
      <c r="N51" s="1279"/>
      <c r="O51" s="1266"/>
      <c r="P51" s="1273"/>
      <c r="Q51" s="1260"/>
      <c r="R51" s="1260"/>
      <c r="S51" s="1273"/>
      <c r="T51" s="1273"/>
      <c r="U51" s="1275"/>
      <c r="V51" s="1275"/>
      <c r="W51" s="1275"/>
      <c r="X51" s="1275"/>
      <c r="Y51" s="1276"/>
      <c r="Z51" s="1276"/>
      <c r="AA51" s="1276"/>
      <c r="AB51" s="1276"/>
      <c r="AC51" s="1276"/>
    </row>
    <row r="52" spans="1:29" s="1265" customFormat="1" ht="15" customHeight="1">
      <c r="A52" s="1255"/>
      <c r="B52" s="1499"/>
      <c r="C52" s="1501" t="s">
        <v>511</v>
      </c>
      <c r="D52" s="1501"/>
      <c r="E52" s="1270">
        <f t="shared" si="2"/>
        <v>100</v>
      </c>
      <c r="F52" s="1272">
        <f t="shared" si="2"/>
        <v>0</v>
      </c>
      <c r="G52" s="1272">
        <f t="shared" si="2"/>
        <v>0</v>
      </c>
      <c r="H52" s="1272">
        <f t="shared" si="2"/>
        <v>0</v>
      </c>
      <c r="I52" s="1272">
        <f t="shared" si="2"/>
        <v>0</v>
      </c>
      <c r="J52" s="1272">
        <f t="shared" si="2"/>
        <v>0</v>
      </c>
      <c r="K52" s="1272">
        <f t="shared" si="2"/>
        <v>0</v>
      </c>
      <c r="L52" s="1278">
        <f t="shared" si="2"/>
        <v>78.828246825573629</v>
      </c>
      <c r="M52" s="1272">
        <f t="shared" si="2"/>
        <v>21.171753174426374</v>
      </c>
      <c r="N52" s="1280"/>
      <c r="O52" s="1266"/>
      <c r="P52" s="1273"/>
      <c r="Q52" s="1260"/>
      <c r="R52" s="1260"/>
      <c r="S52" s="1273"/>
      <c r="T52" s="1273"/>
      <c r="U52" s="1275"/>
      <c r="V52" s="1275"/>
      <c r="W52" s="1275"/>
      <c r="X52" s="1275"/>
      <c r="Y52" s="1276"/>
      <c r="Z52" s="1276"/>
      <c r="AA52" s="1276"/>
      <c r="AB52" s="1276"/>
      <c r="AC52" s="1276"/>
    </row>
    <row r="53" spans="1:29" s="1265" customFormat="1" ht="15" customHeight="1">
      <c r="A53" s="1255"/>
      <c r="B53" s="1500"/>
      <c r="C53" s="1501" t="s">
        <v>504</v>
      </c>
      <c r="D53" s="1501"/>
      <c r="E53" s="1270">
        <f t="shared" si="2"/>
        <v>100</v>
      </c>
      <c r="F53" s="1272">
        <f t="shared" si="2"/>
        <v>0</v>
      </c>
      <c r="G53" s="1272">
        <f t="shared" si="2"/>
        <v>0</v>
      </c>
      <c r="H53" s="1272">
        <f t="shared" si="2"/>
        <v>0</v>
      </c>
      <c r="I53" s="1272">
        <f t="shared" si="2"/>
        <v>0</v>
      </c>
      <c r="J53" s="1272">
        <f t="shared" si="2"/>
        <v>0</v>
      </c>
      <c r="K53" s="1272">
        <f t="shared" si="2"/>
        <v>0</v>
      </c>
      <c r="L53" s="1272">
        <f t="shared" si="2"/>
        <v>0</v>
      </c>
      <c r="M53" s="1278">
        <f t="shared" si="2"/>
        <v>100</v>
      </c>
      <c r="N53" s="246"/>
      <c r="O53" s="1266"/>
      <c r="P53" s="1273"/>
      <c r="Q53" s="1260"/>
      <c r="R53" s="1260"/>
      <c r="S53" s="1273"/>
      <c r="T53" s="1273"/>
      <c r="U53" s="1275"/>
      <c r="V53" s="1275"/>
      <c r="W53" s="1275"/>
      <c r="X53" s="1275"/>
      <c r="Y53" s="1276"/>
      <c r="Z53" s="1276"/>
      <c r="AA53" s="1276"/>
      <c r="AB53" s="1276"/>
      <c r="AC53" s="1276"/>
    </row>
    <row r="54" spans="1:29" s="1265" customFormat="1" ht="6" customHeight="1">
      <c r="A54" s="1255"/>
      <c r="B54" s="1281"/>
      <c r="C54" s="1017"/>
      <c r="D54" s="1282"/>
      <c r="E54" s="1041"/>
      <c r="F54" s="1041"/>
      <c r="G54" s="1041"/>
      <c r="H54" s="1283"/>
      <c r="I54" s="1041"/>
      <c r="J54" s="1041"/>
      <c r="K54" s="1041"/>
      <c r="L54" s="1041"/>
      <c r="M54" s="1041"/>
      <c r="N54" s="246"/>
      <c r="O54" s="1266"/>
      <c r="P54" s="1273"/>
      <c r="Q54" s="1260"/>
      <c r="R54" s="1260"/>
      <c r="S54" s="1273"/>
      <c r="T54" s="1273"/>
      <c r="U54" s="1275"/>
      <c r="V54" s="1275"/>
      <c r="W54" s="1275"/>
      <c r="X54" s="1275"/>
      <c r="Y54" s="1276"/>
      <c r="Z54" s="1276"/>
      <c r="AA54" s="1276"/>
      <c r="AB54" s="1276"/>
      <c r="AC54" s="1276"/>
    </row>
    <row r="55" spans="1:29" s="1293" customFormat="1" ht="13.5" customHeight="1">
      <c r="A55" s="1284"/>
      <c r="B55" s="1285"/>
      <c r="C55" s="997" t="s">
        <v>514</v>
      </c>
      <c r="D55" s="1286"/>
      <c r="E55" s="1287" t="s">
        <v>515</v>
      </c>
      <c r="F55" s="1286"/>
      <c r="G55" s="1288" t="s">
        <v>516</v>
      </c>
      <c r="H55" s="1289"/>
      <c r="I55" s="1289"/>
      <c r="J55" s="1286"/>
      <c r="K55" s="1286"/>
      <c r="L55" s="1286"/>
      <c r="M55" s="1290"/>
      <c r="N55" s="1291"/>
      <c r="O55" s="1266"/>
      <c r="P55" s="1292"/>
      <c r="Q55" s="1333"/>
      <c r="R55" s="1333"/>
      <c r="U55" s="1294"/>
      <c r="V55" s="1294"/>
      <c r="W55" s="1294"/>
      <c r="X55" s="1294"/>
      <c r="Y55" s="1294"/>
      <c r="Z55" s="1294"/>
      <c r="AA55" s="1294"/>
      <c r="AB55" s="1294"/>
      <c r="AC55" s="1294"/>
    </row>
    <row r="56" spans="1:29" ht="13.5" customHeight="1">
      <c r="A56" s="1000"/>
      <c r="B56" s="1000"/>
      <c r="C56" s="997" t="s">
        <v>443</v>
      </c>
      <c r="D56" s="1030"/>
      <c r="E56" s="1041"/>
      <c r="F56" s="1041"/>
      <c r="G56" s="1041"/>
      <c r="H56" s="1041"/>
      <c r="I56" s="1041"/>
      <c r="J56" s="1042"/>
      <c r="K56" s="1042"/>
      <c r="L56" s="1042"/>
      <c r="M56" s="1041"/>
      <c r="N56" s="246"/>
      <c r="O56" s="1000"/>
    </row>
    <row r="57" spans="1:29" ht="9.75" customHeight="1">
      <c r="A57" s="1000"/>
      <c r="B57" s="1000"/>
      <c r="C57" s="1502" t="s">
        <v>517</v>
      </c>
      <c r="D57" s="1502"/>
      <c r="E57" s="1502"/>
      <c r="F57" s="1502"/>
      <c r="G57" s="1502"/>
      <c r="H57" s="1502"/>
      <c r="I57" s="1502"/>
      <c r="J57" s="1502"/>
      <c r="K57" s="1502"/>
      <c r="L57" s="1502"/>
      <c r="M57" s="1502"/>
      <c r="N57" s="246"/>
      <c r="O57" s="1000"/>
    </row>
    <row r="58" spans="1:29" ht="9.75" customHeight="1">
      <c r="A58" s="1000"/>
      <c r="B58" s="1000"/>
      <c r="C58" s="1321" t="s">
        <v>518</v>
      </c>
      <c r="D58" s="1030"/>
      <c r="E58" s="1031"/>
      <c r="F58" s="1031"/>
      <c r="G58" s="1031"/>
      <c r="H58" s="1031"/>
      <c r="I58" s="1295"/>
      <c r="J58" s="1295"/>
      <c r="K58" s="1295"/>
      <c r="L58" s="1295"/>
      <c r="M58" s="1295"/>
      <c r="N58" s="246"/>
      <c r="O58" s="1000"/>
    </row>
    <row r="59" spans="1:29" ht="13.5" customHeight="1">
      <c r="A59" s="1000"/>
      <c r="B59" s="1000"/>
      <c r="C59" s="1321"/>
      <c r="D59" s="1030"/>
      <c r="E59" s="1031"/>
      <c r="F59" s="1031"/>
      <c r="G59" s="1031"/>
      <c r="H59" s="1031"/>
      <c r="J59" s="1061"/>
      <c r="K59" s="1503">
        <v>42156</v>
      </c>
      <c r="L59" s="1503"/>
      <c r="M59" s="1503"/>
      <c r="N59" s="419">
        <v>13</v>
      </c>
      <c r="O59" s="1000"/>
    </row>
  </sheetData>
  <mergeCells count="30">
    <mergeCell ref="C46:D46"/>
    <mergeCell ref="C57:M57"/>
    <mergeCell ref="K59:M59"/>
    <mergeCell ref="C48:D48"/>
    <mergeCell ref="C49:D49"/>
    <mergeCell ref="C50:D50"/>
    <mergeCell ref="C51:D51"/>
    <mergeCell ref="C52:D52"/>
    <mergeCell ref="C53:D53"/>
    <mergeCell ref="C39:D39"/>
    <mergeCell ref="C40:D40"/>
    <mergeCell ref="C41:D41"/>
    <mergeCell ref="C42:D42"/>
    <mergeCell ref="C43:D43"/>
    <mergeCell ref="B1:E1"/>
    <mergeCell ref="E21:M21"/>
    <mergeCell ref="C23:D23"/>
    <mergeCell ref="B25:B53"/>
    <mergeCell ref="C26:D26"/>
    <mergeCell ref="C27:D27"/>
    <mergeCell ref="C28:D28"/>
    <mergeCell ref="C29:D29"/>
    <mergeCell ref="C30:D30"/>
    <mergeCell ref="C31:D31"/>
    <mergeCell ref="C47:D47"/>
    <mergeCell ref="C32:D32"/>
    <mergeCell ref="C33:D33"/>
    <mergeCell ref="C36:D36"/>
    <mergeCell ref="C37:D37"/>
    <mergeCell ref="C38:D38"/>
  </mergeCells>
  <conditionalFormatting sqref="F36:M43">
    <cfRule type="top10" dxfId="9" priority="1" rank="5"/>
  </conditionalFormatting>
  <printOptions horizontalCentered="1"/>
  <pageMargins left="0.15748031496062992" right="0.15748031496062992" top="0.19685039370078741" bottom="0.19685039370078741" header="0" footer="0"/>
  <pageSetup paperSize="9"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sheetPr codeName="Folha12">
    <tabColor theme="7"/>
  </sheetPr>
  <dimension ref="A1:P59"/>
  <sheetViews>
    <sheetView zoomScaleNormal="100" workbookViewId="0"/>
  </sheetViews>
  <sheetFormatPr defaultRowHeight="12.75"/>
  <cols>
    <col min="1" max="1" width="1" style="139" customWidth="1"/>
    <col min="2" max="2" width="2.5703125" style="139" customWidth="1"/>
    <col min="3" max="3" width="1" style="139" customWidth="1"/>
    <col min="4" max="4" width="20.85546875" style="139" customWidth="1"/>
    <col min="5" max="5" width="0.5703125" style="139" customWidth="1"/>
    <col min="6" max="6" width="8.42578125" style="139" customWidth="1"/>
    <col min="7" max="7" width="0.42578125" style="139" customWidth="1"/>
    <col min="8" max="8" width="9.28515625" style="139" customWidth="1"/>
    <col min="9" max="9" width="9.7109375" style="139" customWidth="1"/>
    <col min="10" max="10" width="9.42578125" style="139" customWidth="1"/>
    <col min="11" max="13" width="9.28515625" style="139" customWidth="1"/>
    <col min="14" max="14" width="8.85546875" style="139" customWidth="1"/>
    <col min="15" max="15" width="2.5703125" style="139" customWidth="1"/>
    <col min="16" max="16" width="1" style="139" customWidth="1"/>
    <col min="17" max="16384" width="9.140625" style="139"/>
  </cols>
  <sheetData>
    <row r="1" spans="1:16" ht="13.5" customHeight="1">
      <c r="A1" s="138"/>
      <c r="B1" s="247"/>
      <c r="C1" s="247"/>
      <c r="D1" s="247"/>
      <c r="E1" s="236"/>
      <c r="F1" s="236"/>
      <c r="G1" s="236"/>
      <c r="H1" s="236"/>
      <c r="I1" s="236"/>
      <c r="J1" s="236"/>
      <c r="K1" s="236"/>
      <c r="L1" s="1516" t="s">
        <v>341</v>
      </c>
      <c r="M1" s="1516"/>
      <c r="N1" s="1516"/>
      <c r="O1" s="1516"/>
      <c r="P1" s="138"/>
    </row>
    <row r="2" spans="1:16" ht="6" customHeight="1">
      <c r="A2" s="138"/>
      <c r="B2" s="248"/>
      <c r="C2" s="416"/>
      <c r="D2" s="416"/>
      <c r="E2" s="235"/>
      <c r="F2" s="235"/>
      <c r="G2" s="235"/>
      <c r="H2" s="235"/>
      <c r="I2" s="235"/>
      <c r="J2" s="235"/>
      <c r="K2" s="235"/>
      <c r="L2" s="235"/>
      <c r="M2" s="235"/>
      <c r="N2" s="140"/>
      <c r="O2" s="140"/>
      <c r="P2" s="138"/>
    </row>
    <row r="3" spans="1:16" ht="13.5" customHeight="1" thickBot="1">
      <c r="A3" s="138"/>
      <c r="B3" s="249"/>
      <c r="C3" s="141"/>
      <c r="D3" s="141"/>
      <c r="E3" s="141"/>
      <c r="F3" s="140"/>
      <c r="G3" s="140"/>
      <c r="H3" s="140"/>
      <c r="I3" s="140"/>
      <c r="J3" s="140"/>
      <c r="K3" s="140"/>
      <c r="L3" s="591"/>
      <c r="M3" s="591"/>
      <c r="N3" s="591" t="s">
        <v>70</v>
      </c>
      <c r="O3" s="591"/>
      <c r="P3" s="591"/>
    </row>
    <row r="4" spans="1:16" ht="15" customHeight="1" thickBot="1">
      <c r="A4" s="138"/>
      <c r="B4" s="249"/>
      <c r="C4" s="265" t="s">
        <v>316</v>
      </c>
      <c r="D4" s="269"/>
      <c r="E4" s="269"/>
      <c r="F4" s="269"/>
      <c r="G4" s="269"/>
      <c r="H4" s="269"/>
      <c r="I4" s="269"/>
      <c r="J4" s="269"/>
      <c r="K4" s="269"/>
      <c r="L4" s="269"/>
      <c r="M4" s="269"/>
      <c r="N4" s="270"/>
      <c r="O4" s="591"/>
      <c r="P4" s="591"/>
    </row>
    <row r="5" spans="1:16" ht="7.5" customHeight="1">
      <c r="A5" s="138"/>
      <c r="B5" s="249"/>
      <c r="C5" s="1517" t="s">
        <v>85</v>
      </c>
      <c r="D5" s="1517"/>
      <c r="E5" s="140"/>
      <c r="F5" s="14"/>
      <c r="G5" s="140"/>
      <c r="H5" s="140"/>
      <c r="I5" s="140"/>
      <c r="J5" s="140"/>
      <c r="K5" s="140"/>
      <c r="L5" s="591"/>
      <c r="M5" s="591"/>
      <c r="N5" s="591"/>
      <c r="O5" s="591"/>
      <c r="P5" s="591"/>
    </row>
    <row r="6" spans="1:16" ht="13.5" customHeight="1">
      <c r="A6" s="138"/>
      <c r="B6" s="249"/>
      <c r="C6" s="1518"/>
      <c r="D6" s="1518"/>
      <c r="E6" s="84">
        <v>1999</v>
      </c>
      <c r="F6" s="84"/>
      <c r="G6" s="140"/>
      <c r="H6" s="85">
        <v>2008</v>
      </c>
      <c r="I6" s="85">
        <v>2009</v>
      </c>
      <c r="J6" s="85">
        <v>2010</v>
      </c>
      <c r="K6" s="85">
        <v>2011</v>
      </c>
      <c r="L6" s="85">
        <v>2012</v>
      </c>
      <c r="M6" s="85">
        <v>2013</v>
      </c>
      <c r="N6" s="85">
        <v>2014</v>
      </c>
      <c r="O6" s="591"/>
      <c r="P6" s="591"/>
    </row>
    <row r="7" spans="1:16" ht="2.25" customHeight="1">
      <c r="A7" s="138"/>
      <c r="B7" s="249"/>
      <c r="C7" s="86"/>
      <c r="D7" s="86"/>
      <c r="E7" s="14"/>
      <c r="F7" s="14"/>
      <c r="G7" s="140"/>
      <c r="H7" s="14"/>
      <c r="I7" s="14"/>
      <c r="J7" s="14"/>
      <c r="K7" s="14"/>
      <c r="L7" s="14"/>
      <c r="M7" s="14"/>
      <c r="N7" s="14"/>
      <c r="O7" s="591"/>
      <c r="P7" s="591"/>
    </row>
    <row r="8" spans="1:16" ht="18.75" customHeight="1">
      <c r="A8" s="138"/>
      <c r="B8" s="249"/>
      <c r="C8" s="1519" t="s">
        <v>315</v>
      </c>
      <c r="D8" s="1519"/>
      <c r="E8" s="1519"/>
      <c r="F8" s="1519"/>
      <c r="G8" s="234"/>
      <c r="H8" s="1522">
        <v>426</v>
      </c>
      <c r="I8" s="1522">
        <v>450</v>
      </c>
      <c r="J8" s="1522">
        <v>475</v>
      </c>
      <c r="K8" s="1522">
        <v>485</v>
      </c>
      <c r="L8" s="1522">
        <v>485</v>
      </c>
      <c r="M8" s="1522">
        <v>485</v>
      </c>
      <c r="N8" s="1522">
        <v>505</v>
      </c>
      <c r="O8" s="207"/>
      <c r="P8" s="207"/>
    </row>
    <row r="9" spans="1:16" ht="4.5" customHeight="1">
      <c r="A9" s="138"/>
      <c r="B9" s="249"/>
      <c r="C9" s="1519"/>
      <c r="D9" s="1519"/>
      <c r="E9" s="1519"/>
      <c r="F9" s="1519"/>
      <c r="G9" s="234"/>
      <c r="H9" s="1522"/>
      <c r="I9" s="1522"/>
      <c r="J9" s="1522"/>
      <c r="K9" s="1522"/>
      <c r="L9" s="1522"/>
      <c r="M9" s="1522"/>
      <c r="N9" s="1522"/>
      <c r="O9" s="207"/>
      <c r="P9" s="207"/>
    </row>
    <row r="10" spans="1:16" s="144" customFormat="1" ht="10.5" customHeight="1">
      <c r="A10" s="142"/>
      <c r="B10" s="250"/>
      <c r="C10" s="1519"/>
      <c r="D10" s="1519"/>
      <c r="E10" s="1519"/>
      <c r="F10" s="1519"/>
      <c r="G10" s="268"/>
      <c r="H10" s="1522"/>
      <c r="I10" s="1522"/>
      <c r="J10" s="1522"/>
      <c r="K10" s="1522"/>
      <c r="L10" s="1522"/>
      <c r="M10" s="1522"/>
      <c r="N10" s="1522"/>
      <c r="O10" s="207"/>
      <c r="P10" s="207"/>
    </row>
    <row r="11" spans="1:16" ht="31.5" customHeight="1">
      <c r="A11" s="138"/>
      <c r="B11" s="251"/>
      <c r="C11" s="206" t="s">
        <v>300</v>
      </c>
      <c r="D11" s="206"/>
      <c r="E11" s="203"/>
      <c r="F11" s="203"/>
      <c r="G11" s="205"/>
      <c r="H11" s="204" t="s">
        <v>299</v>
      </c>
      <c r="I11" s="204" t="s">
        <v>298</v>
      </c>
      <c r="J11" s="204" t="s">
        <v>297</v>
      </c>
      <c r="K11" s="204" t="s">
        <v>296</v>
      </c>
      <c r="L11" s="585" t="s">
        <v>359</v>
      </c>
      <c r="M11" s="585" t="s">
        <v>359</v>
      </c>
      <c r="N11" s="204" t="s">
        <v>448</v>
      </c>
      <c r="O11" s="204"/>
      <c r="P11" s="204"/>
    </row>
    <row r="12" spans="1:16" s="144" customFormat="1" ht="18" customHeight="1">
      <c r="A12" s="142"/>
      <c r="B12" s="250"/>
      <c r="C12" s="145" t="s">
        <v>295</v>
      </c>
      <c r="D12" s="145"/>
      <c r="E12" s="203"/>
      <c r="F12" s="203"/>
      <c r="G12" s="143"/>
      <c r="H12" s="203" t="s">
        <v>294</v>
      </c>
      <c r="I12" s="203" t="s">
        <v>293</v>
      </c>
      <c r="J12" s="203" t="s">
        <v>292</v>
      </c>
      <c r="K12" s="203" t="s">
        <v>291</v>
      </c>
      <c r="L12" s="585" t="s">
        <v>359</v>
      </c>
      <c r="M12" s="585" t="s">
        <v>359</v>
      </c>
      <c r="N12" s="585" t="s">
        <v>449</v>
      </c>
      <c r="O12" s="203"/>
      <c r="P12" s="203"/>
    </row>
    <row r="13" spans="1:16" ht="27.75" customHeight="1" thickBot="1">
      <c r="A13" s="138"/>
      <c r="B13" s="249"/>
      <c r="C13" s="593" t="s">
        <v>360</v>
      </c>
      <c r="D13" s="592"/>
      <c r="E13" s="140"/>
      <c r="F13" s="140"/>
      <c r="G13" s="140"/>
      <c r="H13" s="140"/>
      <c r="I13" s="140"/>
      <c r="J13" s="140"/>
      <c r="K13" s="140"/>
      <c r="L13" s="140"/>
      <c r="M13" s="140"/>
      <c r="N13" s="591"/>
      <c r="O13" s="140"/>
      <c r="P13" s="138"/>
    </row>
    <row r="14" spans="1:16" s="144" customFormat="1" ht="13.5" customHeight="1" thickBot="1">
      <c r="A14" s="142"/>
      <c r="B14" s="250"/>
      <c r="C14" s="265" t="s">
        <v>290</v>
      </c>
      <c r="D14" s="266"/>
      <c r="E14" s="266"/>
      <c r="F14" s="266"/>
      <c r="G14" s="266"/>
      <c r="H14" s="266"/>
      <c r="I14" s="266"/>
      <c r="J14" s="266"/>
      <c r="K14" s="266"/>
      <c r="L14" s="266"/>
      <c r="M14" s="266"/>
      <c r="N14" s="267"/>
      <c r="O14" s="140"/>
      <c r="P14" s="138"/>
    </row>
    <row r="15" spans="1:16" ht="7.5" customHeight="1">
      <c r="A15" s="138"/>
      <c r="B15" s="249"/>
      <c r="C15" s="1520" t="s">
        <v>287</v>
      </c>
      <c r="D15" s="1520"/>
      <c r="E15" s="146"/>
      <c r="F15" s="146"/>
      <c r="G15" s="87"/>
      <c r="H15" s="147"/>
      <c r="I15" s="147"/>
      <c r="J15" s="147"/>
      <c r="K15" s="147"/>
      <c r="L15" s="147"/>
      <c r="M15" s="147"/>
      <c r="N15" s="147"/>
      <c r="O15" s="140"/>
      <c r="P15" s="138"/>
    </row>
    <row r="16" spans="1:16" ht="13.5" customHeight="1">
      <c r="A16" s="138"/>
      <c r="B16" s="249"/>
      <c r="C16" s="1521"/>
      <c r="D16" s="1521"/>
      <c r="E16" s="146"/>
      <c r="F16" s="146"/>
      <c r="G16" s="87"/>
      <c r="H16" s="1217">
        <v>2011</v>
      </c>
      <c r="I16" s="1523">
        <v>2012</v>
      </c>
      <c r="J16" s="1523"/>
      <c r="K16" s="1523">
        <v>2013</v>
      </c>
      <c r="L16" s="1523"/>
      <c r="M16" s="1523">
        <v>2014</v>
      </c>
      <c r="N16" s="1523"/>
      <c r="O16" s="140"/>
      <c r="P16" s="138"/>
    </row>
    <row r="17" spans="1:16" ht="12.75" customHeight="1">
      <c r="A17" s="138"/>
      <c r="B17" s="249"/>
      <c r="C17" s="146"/>
      <c r="D17" s="146"/>
      <c r="E17" s="146"/>
      <c r="F17" s="146"/>
      <c r="G17" s="87"/>
      <c r="H17" s="740" t="s">
        <v>86</v>
      </c>
      <c r="I17" s="739" t="s">
        <v>87</v>
      </c>
      <c r="J17" s="498" t="s">
        <v>86</v>
      </c>
      <c r="K17" s="739" t="s">
        <v>87</v>
      </c>
      <c r="L17" s="498" t="s">
        <v>86</v>
      </c>
      <c r="M17" s="995" t="s">
        <v>87</v>
      </c>
      <c r="N17" s="740" t="s">
        <v>86</v>
      </c>
      <c r="O17" s="140"/>
      <c r="P17" s="138"/>
    </row>
    <row r="18" spans="1:16" ht="4.5" customHeight="1">
      <c r="A18" s="138"/>
      <c r="B18" s="249"/>
      <c r="C18" s="146"/>
      <c r="D18" s="146"/>
      <c r="E18" s="146"/>
      <c r="F18" s="146"/>
      <c r="G18" s="87"/>
      <c r="H18" s="420"/>
      <c r="I18" s="420"/>
      <c r="J18" s="420"/>
      <c r="K18" s="420"/>
      <c r="L18" s="420"/>
      <c r="M18" s="1313"/>
      <c r="N18" s="420"/>
      <c r="O18" s="147"/>
      <c r="P18" s="138"/>
    </row>
    <row r="19" spans="1:16" ht="15" customHeight="1">
      <c r="A19" s="138"/>
      <c r="B19" s="249"/>
      <c r="C19" s="228" t="s">
        <v>314</v>
      </c>
      <c r="D19" s="262"/>
      <c r="E19" s="256"/>
      <c r="F19" s="256"/>
      <c r="G19" s="264"/>
      <c r="H19" s="261">
        <v>971.52</v>
      </c>
      <c r="I19" s="587">
        <v>950.38</v>
      </c>
      <c r="J19" s="587">
        <v>962.38</v>
      </c>
      <c r="K19" s="587">
        <v>962.96</v>
      </c>
      <c r="L19" s="587">
        <v>958.81</v>
      </c>
      <c r="M19" s="1317">
        <v>945.78</v>
      </c>
      <c r="N19" s="587">
        <v>946.97</v>
      </c>
      <c r="O19" s="147"/>
      <c r="P19" s="138"/>
    </row>
    <row r="20" spans="1:16" ht="13.5" customHeight="1">
      <c r="A20" s="138"/>
      <c r="B20" s="249"/>
      <c r="C20" s="596" t="s">
        <v>72</v>
      </c>
      <c r="D20" s="148"/>
      <c r="E20" s="146"/>
      <c r="F20" s="146"/>
      <c r="G20" s="87"/>
      <c r="H20" s="185">
        <v>1053.68</v>
      </c>
      <c r="I20" s="588">
        <v>1033.26</v>
      </c>
      <c r="J20" s="588">
        <v>1043.17</v>
      </c>
      <c r="K20" s="588">
        <v>1043.8499999999999</v>
      </c>
      <c r="L20" s="588">
        <v>1037.9100000000001</v>
      </c>
      <c r="M20" s="1318">
        <v>1032.19</v>
      </c>
      <c r="N20" s="588">
        <v>1033.18</v>
      </c>
      <c r="O20" s="147"/>
      <c r="P20" s="138"/>
    </row>
    <row r="21" spans="1:16" ht="13.5" customHeight="1">
      <c r="A21" s="138"/>
      <c r="B21" s="249"/>
      <c r="C21" s="596" t="s">
        <v>71</v>
      </c>
      <c r="D21" s="148"/>
      <c r="E21" s="146"/>
      <c r="F21" s="146"/>
      <c r="G21" s="87"/>
      <c r="H21" s="185">
        <v>858.3</v>
      </c>
      <c r="I21" s="588">
        <v>839.63</v>
      </c>
      <c r="J21" s="588">
        <v>856.25</v>
      </c>
      <c r="K21" s="588">
        <v>857.33</v>
      </c>
      <c r="L21" s="588">
        <v>853.8</v>
      </c>
      <c r="M21" s="1318">
        <v>840.78</v>
      </c>
      <c r="N21" s="588">
        <v>842.98</v>
      </c>
      <c r="O21" s="147"/>
      <c r="P21" s="138"/>
    </row>
    <row r="22" spans="1:16" ht="6.75" customHeight="1">
      <c r="A22" s="138"/>
      <c r="B22" s="249"/>
      <c r="C22" s="178"/>
      <c r="D22" s="148"/>
      <c r="E22" s="146"/>
      <c r="F22" s="146"/>
      <c r="G22" s="87"/>
      <c r="H22" s="87"/>
      <c r="I22" s="597"/>
      <c r="J22" s="597"/>
      <c r="K22" s="597"/>
      <c r="L22" s="597"/>
      <c r="M22" s="1319"/>
      <c r="N22" s="597"/>
      <c r="O22" s="147"/>
      <c r="P22" s="138"/>
    </row>
    <row r="23" spans="1:16" ht="15" customHeight="1">
      <c r="A23" s="138"/>
      <c r="B23" s="249"/>
      <c r="C23" s="228" t="s">
        <v>313</v>
      </c>
      <c r="D23" s="262"/>
      <c r="E23" s="256"/>
      <c r="F23" s="256"/>
      <c r="G23" s="260"/>
      <c r="H23" s="261">
        <v>1142.5999999999999</v>
      </c>
      <c r="I23" s="587">
        <v>1114.97</v>
      </c>
      <c r="J23" s="587">
        <v>1123.5</v>
      </c>
      <c r="K23" s="587">
        <v>1124.83</v>
      </c>
      <c r="L23" s="587">
        <v>1125.5899999999999</v>
      </c>
      <c r="M23" s="1341">
        <v>1120.4000000000001</v>
      </c>
      <c r="N23" s="587">
        <v>1124.49</v>
      </c>
      <c r="O23" s="147"/>
      <c r="P23" s="138"/>
    </row>
    <row r="24" spans="1:16" s="150" customFormat="1" ht="13.5" customHeight="1">
      <c r="A24" s="149"/>
      <c r="B24" s="252"/>
      <c r="C24" s="596" t="s">
        <v>72</v>
      </c>
      <c r="D24" s="148"/>
      <c r="E24" s="146"/>
      <c r="F24" s="146"/>
      <c r="G24" s="87"/>
      <c r="H24" s="185">
        <v>1254.07</v>
      </c>
      <c r="I24" s="588">
        <v>1226.07</v>
      </c>
      <c r="J24" s="588">
        <v>1231.47</v>
      </c>
      <c r="K24" s="588">
        <v>1232.1199999999999</v>
      </c>
      <c r="L24" s="588">
        <v>1233.47</v>
      </c>
      <c r="M24" s="1314">
        <v>1241.71</v>
      </c>
      <c r="N24" s="588">
        <v>1246.24</v>
      </c>
      <c r="O24" s="146"/>
      <c r="P24" s="149"/>
    </row>
    <row r="25" spans="1:16" s="150" customFormat="1" ht="13.5" customHeight="1">
      <c r="A25" s="149"/>
      <c r="B25" s="252"/>
      <c r="C25" s="596" t="s">
        <v>71</v>
      </c>
      <c r="D25" s="148"/>
      <c r="E25" s="146"/>
      <c r="F25" s="146"/>
      <c r="G25" s="87"/>
      <c r="H25" s="185">
        <v>988.98</v>
      </c>
      <c r="I25" s="588">
        <v>966.48</v>
      </c>
      <c r="J25" s="588">
        <v>981.64</v>
      </c>
      <c r="K25" s="588">
        <v>984.61</v>
      </c>
      <c r="L25" s="588">
        <v>982.36</v>
      </c>
      <c r="M25" s="1318">
        <v>972.99</v>
      </c>
      <c r="N25" s="588">
        <v>977.62</v>
      </c>
      <c r="O25" s="146"/>
      <c r="P25" s="149"/>
    </row>
    <row r="26" spans="1:16" ht="6.75" customHeight="1">
      <c r="A26" s="138"/>
      <c r="B26" s="249"/>
      <c r="C26" s="499"/>
      <c r="D26" s="148"/>
      <c r="E26" s="146"/>
      <c r="F26" s="146"/>
      <c r="G26" s="87"/>
      <c r="H26" s="87"/>
      <c r="I26" s="597"/>
      <c r="J26" s="597"/>
      <c r="K26" s="597"/>
      <c r="L26" s="597"/>
      <c r="M26" s="1319"/>
      <c r="N26" s="597"/>
      <c r="O26" s="147"/>
      <c r="P26" s="138"/>
    </row>
    <row r="27" spans="1:16" ht="15" customHeight="1">
      <c r="A27" s="138"/>
      <c r="B27" s="249"/>
      <c r="C27" s="228" t="s">
        <v>312</v>
      </c>
      <c r="D27" s="262"/>
      <c r="E27" s="256"/>
      <c r="F27" s="256"/>
      <c r="G27" s="263"/>
      <c r="H27" s="589">
        <f t="shared" ref="H27" si="0">H19/H23*100</f>
        <v>85.027131104498523</v>
      </c>
      <c r="I27" s="589">
        <f t="shared" ref="I27:N27" si="1">I19/I23*100</f>
        <v>85.238167843080987</v>
      </c>
      <c r="J27" s="589">
        <f t="shared" si="1"/>
        <v>85.659101023586999</v>
      </c>
      <c r="K27" s="589">
        <f t="shared" si="1"/>
        <v>85.609380973124843</v>
      </c>
      <c r="L27" s="589">
        <f t="shared" si="1"/>
        <v>85.182881866398958</v>
      </c>
      <c r="M27" s="1322">
        <f t="shared" si="1"/>
        <v>84.41449482327738</v>
      </c>
      <c r="N27" s="589">
        <f t="shared" si="1"/>
        <v>84.21328780158116</v>
      </c>
      <c r="O27" s="147"/>
      <c r="P27" s="138"/>
    </row>
    <row r="28" spans="1:16" ht="13.5" customHeight="1">
      <c r="A28" s="138"/>
      <c r="B28" s="249"/>
      <c r="C28" s="596" t="s">
        <v>72</v>
      </c>
      <c r="D28" s="148"/>
      <c r="E28" s="146"/>
      <c r="F28" s="146"/>
      <c r="G28" s="202"/>
      <c r="H28" s="805">
        <f t="shared" ref="H28:I28" si="2">H20/H24*100</f>
        <v>84.020828183434745</v>
      </c>
      <c r="I28" s="805">
        <f t="shared" si="2"/>
        <v>84.274144216888118</v>
      </c>
      <c r="J28" s="805">
        <f t="shared" ref="J28:L28" si="3">J20/J24*100</f>
        <v>84.709331124590932</v>
      </c>
      <c r="K28" s="805">
        <f t="shared" si="3"/>
        <v>84.719832483848975</v>
      </c>
      <c r="L28" s="805">
        <f t="shared" si="3"/>
        <v>84.145540629281626</v>
      </c>
      <c r="M28" s="1323">
        <f>M20/M24*100</f>
        <v>83.126494914271447</v>
      </c>
      <c r="N28" s="805">
        <f>N20/N24*100</f>
        <v>82.903774553858014</v>
      </c>
      <c r="O28" s="147"/>
      <c r="P28" s="138"/>
    </row>
    <row r="29" spans="1:16" ht="13.5" customHeight="1">
      <c r="A29" s="138"/>
      <c r="B29" s="249"/>
      <c r="C29" s="596" t="s">
        <v>71</v>
      </c>
      <c r="D29" s="148"/>
      <c r="E29" s="146"/>
      <c r="F29" s="146"/>
      <c r="G29" s="202"/>
      <c r="H29" s="805">
        <f t="shared" ref="H29:I29" si="4">H21/H25*100</f>
        <v>86.786385973427159</v>
      </c>
      <c r="I29" s="805">
        <f t="shared" si="4"/>
        <v>86.875051734127979</v>
      </c>
      <c r="J29" s="805">
        <f t="shared" ref="J29:M29" si="5">J21/J25*100</f>
        <v>87.226478138625168</v>
      </c>
      <c r="K29" s="805">
        <f t="shared" si="5"/>
        <v>87.073054305765737</v>
      </c>
      <c r="L29" s="805">
        <f t="shared" si="5"/>
        <v>86.913147929475954</v>
      </c>
      <c r="M29" s="1323">
        <f t="shared" si="5"/>
        <v>86.411987790213658</v>
      </c>
      <c r="N29" s="805">
        <f>N21/N25*100</f>
        <v>86.227777664123067</v>
      </c>
      <c r="O29" s="147"/>
      <c r="P29" s="138"/>
    </row>
    <row r="30" spans="1:16" ht="6.75" customHeight="1">
      <c r="A30" s="138"/>
      <c r="B30" s="249"/>
      <c r="C30" s="178"/>
      <c r="D30" s="148"/>
      <c r="E30" s="146"/>
      <c r="F30" s="146"/>
      <c r="G30" s="201"/>
      <c r="H30" s="590"/>
      <c r="I30" s="590"/>
      <c r="J30" s="590"/>
      <c r="K30" s="590"/>
      <c r="L30" s="590"/>
      <c r="M30" s="1324"/>
      <c r="N30" s="590"/>
      <c r="O30" s="147"/>
      <c r="P30" s="138"/>
    </row>
    <row r="31" spans="1:16" ht="23.25" customHeight="1">
      <c r="A31" s="138"/>
      <c r="B31" s="249"/>
      <c r="C31" s="1504" t="s">
        <v>311</v>
      </c>
      <c r="D31" s="1504"/>
      <c r="E31" s="1504"/>
      <c r="F31" s="1504"/>
      <c r="G31" s="260"/>
      <c r="H31" s="261">
        <v>11.3</v>
      </c>
      <c r="I31" s="587">
        <v>12.7</v>
      </c>
      <c r="J31" s="587">
        <v>12.9</v>
      </c>
      <c r="K31" s="587">
        <v>11.7</v>
      </c>
      <c r="L31" s="587">
        <v>12</v>
      </c>
      <c r="M31" s="1317">
        <v>13.2</v>
      </c>
      <c r="N31" s="587">
        <v>19.600000000000001</v>
      </c>
      <c r="O31" s="147"/>
      <c r="P31" s="138"/>
    </row>
    <row r="32" spans="1:16" ht="13.5" customHeight="1">
      <c r="A32" s="149"/>
      <c r="B32" s="252"/>
      <c r="C32" s="596" t="s">
        <v>289</v>
      </c>
      <c r="D32" s="148"/>
      <c r="E32" s="146"/>
      <c r="F32" s="146"/>
      <c r="G32" s="87"/>
      <c r="H32" s="185">
        <v>8.3000000000000007</v>
      </c>
      <c r="I32" s="588">
        <v>10</v>
      </c>
      <c r="J32" s="588">
        <v>10.1</v>
      </c>
      <c r="K32" s="588">
        <v>9.1999999999999993</v>
      </c>
      <c r="L32" s="588">
        <v>8.6999999999999993</v>
      </c>
      <c r="M32" s="1314">
        <v>8.1</v>
      </c>
      <c r="N32" s="588">
        <v>15.1</v>
      </c>
      <c r="P32" s="138"/>
    </row>
    <row r="33" spans="1:16" ht="13.5" customHeight="1">
      <c r="A33" s="138"/>
      <c r="B33" s="249"/>
      <c r="C33" s="596" t="s">
        <v>288</v>
      </c>
      <c r="D33" s="148"/>
      <c r="E33" s="146"/>
      <c r="F33" s="146"/>
      <c r="G33" s="87"/>
      <c r="H33" s="185">
        <v>15.3</v>
      </c>
      <c r="I33" s="588">
        <v>16.399999999999999</v>
      </c>
      <c r="J33" s="588">
        <v>16.600000000000001</v>
      </c>
      <c r="K33" s="588">
        <v>15.1</v>
      </c>
      <c r="L33" s="588">
        <v>16.5</v>
      </c>
      <c r="M33" s="1314">
        <v>19.3</v>
      </c>
      <c r="N33" s="588">
        <v>25</v>
      </c>
      <c r="O33" s="147"/>
      <c r="P33" s="138"/>
    </row>
    <row r="34" spans="1:16" ht="22.5" customHeight="1" thickBot="1">
      <c r="A34" s="138"/>
      <c r="B34" s="249"/>
      <c r="C34" s="178"/>
      <c r="D34" s="148"/>
      <c r="E34" s="146"/>
      <c r="F34" s="146"/>
      <c r="G34" s="1514"/>
      <c r="H34" s="1514"/>
      <c r="I34" s="1514"/>
      <c r="J34" s="1514"/>
      <c r="K34" s="1514"/>
      <c r="L34" s="1514"/>
      <c r="M34" s="1515"/>
      <c r="N34" s="1515"/>
      <c r="O34" s="147"/>
      <c r="P34" s="138"/>
    </row>
    <row r="35" spans="1:16" ht="30.75" customHeight="1" thickBot="1">
      <c r="A35" s="138"/>
      <c r="B35" s="249"/>
      <c r="C35" s="1506" t="s">
        <v>310</v>
      </c>
      <c r="D35" s="1507"/>
      <c r="E35" s="1507"/>
      <c r="F35" s="1507"/>
      <c r="G35" s="1507"/>
      <c r="H35" s="1507"/>
      <c r="I35" s="1507"/>
      <c r="J35" s="1507"/>
      <c r="K35" s="1507"/>
      <c r="L35" s="1507"/>
      <c r="M35" s="1507"/>
      <c r="N35" s="1508"/>
      <c r="O35" s="195"/>
      <c r="P35" s="138"/>
    </row>
    <row r="36" spans="1:16" ht="7.5" customHeight="1">
      <c r="A36" s="138"/>
      <c r="B36" s="249"/>
      <c r="C36" s="1509" t="s">
        <v>287</v>
      </c>
      <c r="D36" s="1509"/>
      <c r="E36" s="198"/>
      <c r="F36" s="197"/>
      <c r="G36" s="151"/>
      <c r="H36" s="152"/>
      <c r="I36" s="152"/>
      <c r="J36" s="152"/>
      <c r="K36" s="152"/>
      <c r="L36" s="152"/>
      <c r="M36" s="152"/>
      <c r="N36" s="152"/>
      <c r="O36" s="195"/>
      <c r="P36" s="138"/>
    </row>
    <row r="37" spans="1:16" ht="36" customHeight="1">
      <c r="A37" s="138"/>
      <c r="B37" s="249"/>
      <c r="C37" s="1510"/>
      <c r="D37" s="1510"/>
      <c r="E37" s="200"/>
      <c r="F37" s="200"/>
      <c r="G37" s="200"/>
      <c r="H37" s="200"/>
      <c r="I37" s="1511" t="s">
        <v>286</v>
      </c>
      <c r="J37" s="1512"/>
      <c r="K37" s="1513" t="s">
        <v>285</v>
      </c>
      <c r="L37" s="1512"/>
      <c r="M37" s="1513" t="s">
        <v>284</v>
      </c>
      <c r="N37" s="1511"/>
      <c r="O37" s="195"/>
      <c r="P37" s="138"/>
    </row>
    <row r="38" spans="1:16" s="144" customFormat="1" ht="25.5" customHeight="1">
      <c r="A38" s="142"/>
      <c r="B38" s="250"/>
      <c r="C38" s="200"/>
      <c r="D38" s="200"/>
      <c r="E38" s="200"/>
      <c r="F38" s="200"/>
      <c r="G38" s="200"/>
      <c r="H38" s="200"/>
      <c r="I38" s="994" t="s">
        <v>453</v>
      </c>
      <c r="J38" s="994" t="s">
        <v>519</v>
      </c>
      <c r="K38" s="994" t="s">
        <v>453</v>
      </c>
      <c r="L38" s="994" t="s">
        <v>519</v>
      </c>
      <c r="M38" s="994" t="s">
        <v>453</v>
      </c>
      <c r="N38" s="994" t="s">
        <v>519</v>
      </c>
      <c r="O38" s="199"/>
      <c r="P38" s="142"/>
    </row>
    <row r="39" spans="1:16" ht="15" customHeight="1">
      <c r="A39" s="138"/>
      <c r="B39" s="249"/>
      <c r="C39" s="228" t="s">
        <v>68</v>
      </c>
      <c r="D39" s="255"/>
      <c r="E39" s="256"/>
      <c r="F39" s="257"/>
      <c r="G39" s="258"/>
      <c r="H39" s="259"/>
      <c r="I39" s="1315">
        <v>945.78</v>
      </c>
      <c r="J39" s="1315">
        <v>946.97</v>
      </c>
      <c r="K39" s="1315">
        <v>1120.4000000000001</v>
      </c>
      <c r="L39" s="1315">
        <v>1124.49</v>
      </c>
      <c r="M39" s="1315">
        <v>13.172591882281923</v>
      </c>
      <c r="N39" s="1315">
        <v>19.5789648200032</v>
      </c>
      <c r="O39" s="195"/>
      <c r="P39" s="138"/>
    </row>
    <row r="40" spans="1:16" ht="13.5" customHeight="1">
      <c r="A40" s="138"/>
      <c r="B40" s="249"/>
      <c r="C40" s="102" t="s">
        <v>283</v>
      </c>
      <c r="D40" s="209"/>
      <c r="E40" s="209"/>
      <c r="F40" s="209"/>
      <c r="G40" s="209"/>
      <c r="H40" s="209"/>
      <c r="I40" s="1320">
        <v>945.94</v>
      </c>
      <c r="J40" s="1320">
        <v>955.85</v>
      </c>
      <c r="K40" s="588">
        <v>1195.69</v>
      </c>
      <c r="L40" s="588">
        <v>1217.81</v>
      </c>
      <c r="M40" s="1316">
        <v>9.2004315438468893</v>
      </c>
      <c r="N40" s="1316">
        <v>9.0855127750069968</v>
      </c>
      <c r="O40" s="1296"/>
      <c r="P40" s="916"/>
    </row>
    <row r="41" spans="1:16" ht="13.5" customHeight="1">
      <c r="A41" s="138"/>
      <c r="B41" s="249"/>
      <c r="C41" s="102" t="s">
        <v>282</v>
      </c>
      <c r="D41" s="209"/>
      <c r="E41" s="209"/>
      <c r="F41" s="209"/>
      <c r="G41" s="209"/>
      <c r="H41" s="209"/>
      <c r="I41" s="1320">
        <v>871.81</v>
      </c>
      <c r="J41" s="1320">
        <v>876.68</v>
      </c>
      <c r="K41" s="588">
        <v>1014.83</v>
      </c>
      <c r="L41" s="588">
        <v>1021.63</v>
      </c>
      <c r="M41" s="1316">
        <v>15.524069074964947</v>
      </c>
      <c r="N41" s="1316">
        <v>24.847789950019443</v>
      </c>
      <c r="O41" s="1296"/>
      <c r="P41" s="916"/>
    </row>
    <row r="42" spans="1:16" ht="13.5" customHeight="1">
      <c r="A42" s="138"/>
      <c r="B42" s="249"/>
      <c r="C42" s="102" t="s">
        <v>281</v>
      </c>
      <c r="D42" s="196"/>
      <c r="E42" s="196"/>
      <c r="F42" s="196"/>
      <c r="G42" s="196"/>
      <c r="H42" s="196"/>
      <c r="I42" s="1320">
        <v>2046.25</v>
      </c>
      <c r="J42" s="1320">
        <v>2053.4</v>
      </c>
      <c r="K42" s="586">
        <v>2968.33</v>
      </c>
      <c r="L42" s="586">
        <v>3024.89</v>
      </c>
      <c r="M42" s="1316">
        <v>0</v>
      </c>
      <c r="N42" s="1316">
        <v>7.5824165209747982E-2</v>
      </c>
      <c r="O42" s="1296"/>
      <c r="P42" s="916"/>
    </row>
    <row r="43" spans="1:16" ht="13.5" customHeight="1">
      <c r="A43" s="138"/>
      <c r="B43" s="249"/>
      <c r="C43" s="102" t="s">
        <v>280</v>
      </c>
      <c r="D43" s="196"/>
      <c r="E43" s="196"/>
      <c r="F43" s="196"/>
      <c r="G43" s="196"/>
      <c r="H43" s="196"/>
      <c r="I43" s="1320">
        <v>923.43</v>
      </c>
      <c r="J43" s="1320">
        <v>937.81</v>
      </c>
      <c r="K43" s="588">
        <v>1117.9000000000001</v>
      </c>
      <c r="L43" s="588">
        <v>1154.57</v>
      </c>
      <c r="M43" s="1316">
        <v>9.6466097244316256</v>
      </c>
      <c r="N43" s="1316">
        <v>15.403971765786356</v>
      </c>
      <c r="O43" s="1296"/>
      <c r="P43" s="916"/>
    </row>
    <row r="44" spans="1:16" ht="13.5" customHeight="1">
      <c r="A44" s="138"/>
      <c r="B44" s="249"/>
      <c r="C44" s="102" t="s">
        <v>279</v>
      </c>
      <c r="D44" s="196"/>
      <c r="E44" s="196"/>
      <c r="F44" s="196"/>
      <c r="G44" s="196"/>
      <c r="H44" s="196"/>
      <c r="I44" s="1320">
        <v>853.69</v>
      </c>
      <c r="J44" s="1320">
        <v>858.61</v>
      </c>
      <c r="K44" s="586">
        <v>972.47</v>
      </c>
      <c r="L44" s="586">
        <v>985.44</v>
      </c>
      <c r="M44" s="1316">
        <v>11.940737155517409</v>
      </c>
      <c r="N44" s="1316">
        <v>20.763835880429255</v>
      </c>
      <c r="O44" s="1296"/>
      <c r="P44" s="916"/>
    </row>
    <row r="45" spans="1:16" ht="13.5" customHeight="1">
      <c r="A45" s="138"/>
      <c r="B45" s="249"/>
      <c r="C45" s="102" t="s">
        <v>356</v>
      </c>
      <c r="D45" s="196"/>
      <c r="E45" s="196"/>
      <c r="F45" s="196"/>
      <c r="G45" s="196"/>
      <c r="H45" s="196"/>
      <c r="I45" s="1320">
        <v>906.68</v>
      </c>
      <c r="J45" s="1320">
        <v>914.69</v>
      </c>
      <c r="K45" s="588">
        <v>1056.0899999999999</v>
      </c>
      <c r="L45" s="588">
        <v>1071.97</v>
      </c>
      <c r="M45" s="1316">
        <v>14.172594725360002</v>
      </c>
      <c r="N45" s="1316">
        <v>20.14774342812338</v>
      </c>
      <c r="O45" s="1296"/>
      <c r="P45" s="916"/>
    </row>
    <row r="46" spans="1:16" ht="13.5" customHeight="1">
      <c r="A46" s="138"/>
      <c r="B46" s="249"/>
      <c r="C46" s="102" t="s">
        <v>278</v>
      </c>
      <c r="D46" s="102"/>
      <c r="E46" s="102"/>
      <c r="F46" s="102"/>
      <c r="G46" s="102"/>
      <c r="H46" s="102"/>
      <c r="I46" s="1320">
        <v>1094.05</v>
      </c>
      <c r="J46" s="1320">
        <v>1069.6199999999999</v>
      </c>
      <c r="K46" s="586">
        <v>1517.46</v>
      </c>
      <c r="L46" s="586">
        <v>1445.78</v>
      </c>
      <c r="M46" s="1316">
        <v>4.8131862896388018</v>
      </c>
      <c r="N46" s="1316">
        <v>6.3246315920570826</v>
      </c>
      <c r="O46" s="1296"/>
      <c r="P46" s="916"/>
    </row>
    <row r="47" spans="1:16" ht="13.5" customHeight="1">
      <c r="A47" s="138"/>
      <c r="B47" s="249"/>
      <c r="C47" s="102" t="s">
        <v>277</v>
      </c>
      <c r="D47" s="196"/>
      <c r="E47" s="196"/>
      <c r="F47" s="196"/>
      <c r="G47" s="196"/>
      <c r="H47" s="196"/>
      <c r="I47" s="1320">
        <v>696.44</v>
      </c>
      <c r="J47" s="1320">
        <v>693.32</v>
      </c>
      <c r="K47" s="588">
        <v>756.21</v>
      </c>
      <c r="L47" s="588">
        <v>751.2</v>
      </c>
      <c r="M47" s="1316">
        <v>20.706804331829613</v>
      </c>
      <c r="N47" s="1316">
        <v>25.624516331806667</v>
      </c>
      <c r="O47" s="1296"/>
      <c r="P47" s="916"/>
    </row>
    <row r="48" spans="1:16" ht="13.5" customHeight="1">
      <c r="A48" s="138"/>
      <c r="B48" s="249"/>
      <c r="C48" s="102" t="s">
        <v>276</v>
      </c>
      <c r="D48" s="196"/>
      <c r="E48" s="196"/>
      <c r="F48" s="196"/>
      <c r="G48" s="196"/>
      <c r="H48" s="196"/>
      <c r="I48" s="1320">
        <v>1555.23</v>
      </c>
      <c r="J48" s="1320">
        <v>1554.91</v>
      </c>
      <c r="K48" s="586">
        <v>1848.16</v>
      </c>
      <c r="L48" s="586">
        <v>1840.56</v>
      </c>
      <c r="M48" s="1316">
        <v>2.5273399845118494</v>
      </c>
      <c r="N48" s="1316">
        <v>4.5660387047790412</v>
      </c>
      <c r="O48" s="1296"/>
      <c r="P48" s="916"/>
    </row>
    <row r="49" spans="1:16" ht="13.5" customHeight="1">
      <c r="A49" s="138"/>
      <c r="B49" s="249"/>
      <c r="C49" s="102" t="s">
        <v>275</v>
      </c>
      <c r="D49" s="196"/>
      <c r="E49" s="196"/>
      <c r="F49" s="196"/>
      <c r="G49" s="196"/>
      <c r="H49" s="196"/>
      <c r="I49" s="1320">
        <v>1609.33</v>
      </c>
      <c r="J49" s="1320">
        <v>1591.01</v>
      </c>
      <c r="K49" s="588">
        <v>2296.3200000000002</v>
      </c>
      <c r="L49" s="588">
        <v>2306.6799999999998</v>
      </c>
      <c r="M49" s="1316">
        <v>1.0782925719434477</v>
      </c>
      <c r="N49" s="1316">
        <v>1.7153395428598834</v>
      </c>
      <c r="O49" s="1296"/>
      <c r="P49" s="916"/>
    </row>
    <row r="50" spans="1:16" ht="13.5" customHeight="1">
      <c r="A50" s="138"/>
      <c r="B50" s="249"/>
      <c r="C50" s="102" t="s">
        <v>274</v>
      </c>
      <c r="D50" s="196"/>
      <c r="E50" s="196"/>
      <c r="F50" s="196"/>
      <c r="G50" s="196"/>
      <c r="H50" s="196"/>
      <c r="I50" s="1320">
        <v>1072.78</v>
      </c>
      <c r="J50" s="1320">
        <v>1007.92</v>
      </c>
      <c r="K50" s="586">
        <v>1192.8499999999999</v>
      </c>
      <c r="L50" s="586">
        <v>1130.75</v>
      </c>
      <c r="M50" s="1316">
        <v>10.541786581227235</v>
      </c>
      <c r="N50" s="1316">
        <v>20.576550262558236</v>
      </c>
      <c r="O50" s="1296"/>
      <c r="P50" s="916"/>
    </row>
    <row r="51" spans="1:16" ht="13.5" customHeight="1">
      <c r="A51" s="138"/>
      <c r="B51" s="249"/>
      <c r="C51" s="102" t="s">
        <v>273</v>
      </c>
      <c r="D51" s="196"/>
      <c r="E51" s="196"/>
      <c r="F51" s="196"/>
      <c r="G51" s="196"/>
      <c r="H51" s="196"/>
      <c r="I51" s="1320">
        <v>1280.69</v>
      </c>
      <c r="J51" s="1320">
        <v>1260.93</v>
      </c>
      <c r="K51" s="588">
        <v>1443.8</v>
      </c>
      <c r="L51" s="588">
        <v>1438.37</v>
      </c>
      <c r="M51" s="1316">
        <v>6.2772894985970069</v>
      </c>
      <c r="N51" s="1316">
        <v>7.9548568550493952</v>
      </c>
      <c r="O51" s="1296"/>
      <c r="P51" s="916"/>
    </row>
    <row r="52" spans="1:16" ht="13.5" customHeight="1">
      <c r="A52" s="138"/>
      <c r="B52" s="249"/>
      <c r="C52" s="102" t="s">
        <v>272</v>
      </c>
      <c r="D52" s="196"/>
      <c r="E52" s="196"/>
      <c r="F52" s="196"/>
      <c r="G52" s="196"/>
      <c r="H52" s="196"/>
      <c r="I52" s="1320">
        <v>732.62</v>
      </c>
      <c r="J52" s="1320">
        <v>742.9</v>
      </c>
      <c r="K52" s="586">
        <v>846.22</v>
      </c>
      <c r="L52" s="586">
        <v>870.2</v>
      </c>
      <c r="M52" s="1316">
        <v>16.821014638104213</v>
      </c>
      <c r="N52" s="1316">
        <v>24.31074875651732</v>
      </c>
      <c r="O52" s="1296"/>
      <c r="P52" s="916"/>
    </row>
    <row r="53" spans="1:16" ht="13.5" customHeight="1">
      <c r="A53" s="138"/>
      <c r="B53" s="249"/>
      <c r="C53" s="102" t="s">
        <v>271</v>
      </c>
      <c r="D53" s="196"/>
      <c r="E53" s="196"/>
      <c r="F53" s="196"/>
      <c r="G53" s="196"/>
      <c r="H53" s="196"/>
      <c r="I53" s="1320">
        <v>1178.8</v>
      </c>
      <c r="J53" s="1320">
        <v>1208.56</v>
      </c>
      <c r="K53" s="586">
        <v>1278.7</v>
      </c>
      <c r="L53" s="586">
        <v>1311.23</v>
      </c>
      <c r="M53" s="1316">
        <v>5.9406343088066151</v>
      </c>
      <c r="N53" s="1316">
        <v>8.3124847542989748</v>
      </c>
      <c r="O53" s="1296"/>
      <c r="P53" s="916"/>
    </row>
    <row r="54" spans="1:16" ht="13.5" customHeight="1">
      <c r="A54" s="138"/>
      <c r="B54" s="249"/>
      <c r="C54" s="102" t="s">
        <v>270</v>
      </c>
      <c r="D54" s="196"/>
      <c r="E54" s="196"/>
      <c r="F54" s="196"/>
      <c r="G54" s="196"/>
      <c r="H54" s="196"/>
      <c r="I54" s="1320">
        <v>759.35</v>
      </c>
      <c r="J54" s="1320">
        <v>757.57</v>
      </c>
      <c r="K54" s="586">
        <v>851.13</v>
      </c>
      <c r="L54" s="586">
        <v>843.11</v>
      </c>
      <c r="M54" s="1316">
        <v>14.429545195263907</v>
      </c>
      <c r="N54" s="1316">
        <v>21.41499319770061</v>
      </c>
      <c r="O54" s="1296"/>
      <c r="P54" s="916"/>
    </row>
    <row r="55" spans="1:16" ht="13.5" customHeight="1">
      <c r="A55" s="138"/>
      <c r="B55" s="249"/>
      <c r="C55" s="102" t="s">
        <v>269</v>
      </c>
      <c r="D55" s="196"/>
      <c r="E55" s="196"/>
      <c r="F55" s="196"/>
      <c r="G55" s="196"/>
      <c r="H55" s="196"/>
      <c r="I55" s="1320">
        <v>1418.42</v>
      </c>
      <c r="J55" s="1320">
        <v>1366.27</v>
      </c>
      <c r="K55" s="586">
        <v>1622.52</v>
      </c>
      <c r="L55" s="586">
        <v>1550.44</v>
      </c>
      <c r="M55" s="1316">
        <v>11.386112161624466</v>
      </c>
      <c r="N55" s="1316">
        <v>16.661361921343627</v>
      </c>
      <c r="O55" s="1296"/>
      <c r="P55" s="916"/>
    </row>
    <row r="56" spans="1:16" ht="13.5" customHeight="1">
      <c r="A56" s="138"/>
      <c r="B56" s="249"/>
      <c r="C56" s="102" t="s">
        <v>111</v>
      </c>
      <c r="D56" s="196"/>
      <c r="E56" s="196"/>
      <c r="F56" s="196"/>
      <c r="G56" s="196"/>
      <c r="H56" s="196"/>
      <c r="I56" s="1320">
        <v>956.17</v>
      </c>
      <c r="J56" s="1320">
        <v>935.87</v>
      </c>
      <c r="K56" s="586">
        <v>1071.02</v>
      </c>
      <c r="L56" s="586">
        <v>1052.08</v>
      </c>
      <c r="M56" s="1316">
        <v>20.396276502365193</v>
      </c>
      <c r="N56" s="1316">
        <v>29.373786819783671</v>
      </c>
      <c r="O56" s="1296"/>
      <c r="P56" s="916"/>
    </row>
    <row r="57" spans="1:16" ht="13.5" customHeight="1">
      <c r="A57" s="138"/>
      <c r="B57" s="249"/>
      <c r="C57" s="194" t="s">
        <v>368</v>
      </c>
      <c r="D57" s="140"/>
      <c r="E57" s="141"/>
      <c r="F57" s="192"/>
      <c r="G57" s="192"/>
      <c r="H57" s="254" t="s">
        <v>362</v>
      </c>
      <c r="I57" s="138"/>
      <c r="J57" s="146"/>
      <c r="K57" s="154"/>
      <c r="L57" s="192"/>
      <c r="M57" s="192"/>
      <c r="N57" s="192"/>
      <c r="O57" s="147"/>
      <c r="P57" s="138"/>
    </row>
    <row r="58" spans="1:16" ht="13.5" customHeight="1">
      <c r="A58" s="138"/>
      <c r="B58" s="249"/>
      <c r="C58" s="193" t="s">
        <v>422</v>
      </c>
      <c r="D58" s="140"/>
      <c r="E58" s="141"/>
      <c r="F58" s="192"/>
      <c r="G58" s="192"/>
      <c r="H58" s="153"/>
      <c r="I58" s="138"/>
      <c r="J58" s="146"/>
      <c r="K58" s="154"/>
      <c r="L58" s="192"/>
      <c r="M58" s="192"/>
      <c r="N58" s="192"/>
      <c r="O58" s="147"/>
      <c r="P58" s="138"/>
    </row>
    <row r="59" spans="1:16" ht="13.5" customHeight="1">
      <c r="A59" s="138"/>
      <c r="B59" s="253">
        <v>14</v>
      </c>
      <c r="C59" s="1505">
        <v>42156</v>
      </c>
      <c r="D59" s="1505"/>
      <c r="E59" s="140"/>
      <c r="F59" s="140"/>
      <c r="G59" s="140"/>
      <c r="H59" s="140"/>
      <c r="I59" s="140"/>
      <c r="J59" s="140"/>
      <c r="K59" s="140"/>
      <c r="L59" s="140"/>
      <c r="M59" s="140"/>
      <c r="N59" s="140"/>
      <c r="P59" s="138"/>
    </row>
  </sheetData>
  <mergeCells count="25">
    <mergeCell ref="L1:O1"/>
    <mergeCell ref="C5:D6"/>
    <mergeCell ref="C8:F10"/>
    <mergeCell ref="C15:D16"/>
    <mergeCell ref="M8:M10"/>
    <mergeCell ref="N8:N10"/>
    <mergeCell ref="H8:H10"/>
    <mergeCell ref="I8:I10"/>
    <mergeCell ref="J8:J10"/>
    <mergeCell ref="K8:K10"/>
    <mergeCell ref="L8:L10"/>
    <mergeCell ref="I16:J16"/>
    <mergeCell ref="K16:L16"/>
    <mergeCell ref="M16:N16"/>
    <mergeCell ref="C31:F31"/>
    <mergeCell ref="C59:D59"/>
    <mergeCell ref="C35:N35"/>
    <mergeCell ref="C36:D37"/>
    <mergeCell ref="I37:J37"/>
    <mergeCell ref="K37:L37"/>
    <mergeCell ref="M37:N37"/>
    <mergeCell ref="G34:H34"/>
    <mergeCell ref="I34:J34"/>
    <mergeCell ref="K34:L34"/>
    <mergeCell ref="M34:N34"/>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sheetPr codeName="Folha13">
    <tabColor theme="7"/>
  </sheetPr>
  <dimension ref="A1:K49"/>
  <sheetViews>
    <sheetView zoomScaleNormal="100" workbookViewId="0"/>
  </sheetViews>
  <sheetFormatPr defaultRowHeight="12.75"/>
  <cols>
    <col min="1" max="1" width="1" style="99" customWidth="1"/>
    <col min="2" max="2" width="2.5703125" style="99" customWidth="1"/>
    <col min="3" max="3" width="2.28515625" style="99" customWidth="1"/>
    <col min="4" max="4" width="39.140625" style="99" customWidth="1"/>
    <col min="5" max="9" width="11" style="99" customWidth="1"/>
    <col min="10" max="10" width="2.5703125" style="99" customWidth="1"/>
    <col min="11" max="11" width="1" style="99" customWidth="1"/>
    <col min="12" max="16384" width="9.140625" style="99"/>
  </cols>
  <sheetData>
    <row r="1" spans="1:11" ht="13.5" customHeight="1">
      <c r="A1" s="4"/>
      <c r="B1" s="1534" t="s">
        <v>337</v>
      </c>
      <c r="C1" s="1534"/>
      <c r="D1" s="1534"/>
      <c r="E1" s="227"/>
      <c r="F1" s="227"/>
      <c r="G1" s="227"/>
      <c r="H1" s="227"/>
      <c r="I1" s="227"/>
      <c r="J1" s="272"/>
      <c r="K1" s="4"/>
    </row>
    <row r="2" spans="1:11" ht="6" customHeight="1">
      <c r="A2" s="4"/>
      <c r="B2" s="1465"/>
      <c r="C2" s="1465"/>
      <c r="D2" s="1465"/>
      <c r="E2" s="7"/>
      <c r="F2" s="7"/>
      <c r="G2" s="7"/>
      <c r="H2" s="7"/>
      <c r="I2" s="7"/>
      <c r="J2" s="550"/>
      <c r="K2" s="4"/>
    </row>
    <row r="3" spans="1:11" ht="13.5" customHeight="1" thickBot="1">
      <c r="A3" s="4"/>
      <c r="B3" s="7"/>
      <c r="C3" s="7"/>
      <c r="D3" s="7"/>
      <c r="E3" s="742"/>
      <c r="F3" s="742"/>
      <c r="G3" s="742"/>
      <c r="H3" s="742"/>
      <c r="I3" s="742" t="s">
        <v>70</v>
      </c>
      <c r="J3" s="224"/>
      <c r="K3" s="4"/>
    </row>
    <row r="4" spans="1:11" s="10" customFormat="1" ht="13.5" customHeight="1" thickBot="1">
      <c r="A4" s="9"/>
      <c r="B4" s="17"/>
      <c r="C4" s="1526" t="s">
        <v>366</v>
      </c>
      <c r="D4" s="1527"/>
      <c r="E4" s="1527"/>
      <c r="F4" s="1527"/>
      <c r="G4" s="1527"/>
      <c r="H4" s="1527"/>
      <c r="I4" s="1528"/>
      <c r="J4" s="224"/>
      <c r="K4" s="9"/>
    </row>
    <row r="5" spans="1:11" ht="4.5" customHeight="1">
      <c r="A5" s="4"/>
      <c r="B5" s="7"/>
      <c r="C5" s="1529" t="s">
        <v>85</v>
      </c>
      <c r="D5" s="1530"/>
      <c r="E5" s="744"/>
      <c r="F5" s="744"/>
      <c r="G5" s="744"/>
      <c r="H5" s="744"/>
      <c r="I5" s="744"/>
      <c r="J5" s="224"/>
      <c r="K5" s="4"/>
    </row>
    <row r="6" spans="1:11" ht="15.75" customHeight="1">
      <c r="A6" s="4"/>
      <c r="B6" s="7"/>
      <c r="C6" s="1529"/>
      <c r="D6" s="1530"/>
      <c r="E6" s="1532" t="s">
        <v>365</v>
      </c>
      <c r="F6" s="1532"/>
      <c r="G6" s="1532"/>
      <c r="H6" s="1532"/>
      <c r="I6" s="1532"/>
      <c r="J6" s="224"/>
      <c r="K6" s="4"/>
    </row>
    <row r="7" spans="1:11" ht="13.5" customHeight="1">
      <c r="A7" s="4"/>
      <c r="B7" s="7"/>
      <c r="C7" s="1530"/>
      <c r="D7" s="1530"/>
      <c r="E7" s="1533">
        <v>2014</v>
      </c>
      <c r="F7" s="1533"/>
      <c r="G7" s="1533"/>
      <c r="H7" s="1535"/>
      <c r="I7" s="1065">
        <v>2015</v>
      </c>
      <c r="J7" s="224"/>
      <c r="K7" s="4"/>
    </row>
    <row r="8" spans="1:11" ht="13.5" customHeight="1">
      <c r="A8" s="4"/>
      <c r="B8" s="7"/>
      <c r="C8" s="552"/>
      <c r="D8" s="552"/>
      <c r="E8" s="743" t="s">
        <v>93</v>
      </c>
      <c r="F8" s="743" t="s">
        <v>102</v>
      </c>
      <c r="G8" s="743" t="s">
        <v>99</v>
      </c>
      <c r="H8" s="1066" t="s">
        <v>96</v>
      </c>
      <c r="I8" s="1072" t="s">
        <v>93</v>
      </c>
      <c r="J8" s="224"/>
      <c r="K8" s="4"/>
    </row>
    <row r="9" spans="1:11" s="555" customFormat="1" ht="23.25" customHeight="1">
      <c r="A9" s="553"/>
      <c r="B9" s="554"/>
      <c r="C9" s="1524" t="s">
        <v>68</v>
      </c>
      <c r="D9" s="1524"/>
      <c r="E9" s="801">
        <v>5.3</v>
      </c>
      <c r="F9" s="801">
        <v>5.25</v>
      </c>
      <c r="G9" s="801">
        <v>5.27</v>
      </c>
      <c r="H9" s="801">
        <v>5.27</v>
      </c>
      <c r="I9" s="1082">
        <v>5.25</v>
      </c>
      <c r="J9" s="620"/>
      <c r="K9" s="553"/>
    </row>
    <row r="10" spans="1:11" ht="18.75" customHeight="1">
      <c r="A10" s="4"/>
      <c r="B10" s="7"/>
      <c r="C10" s="209" t="s">
        <v>345</v>
      </c>
      <c r="D10" s="16"/>
      <c r="E10" s="802">
        <v>12.03</v>
      </c>
      <c r="F10" s="802">
        <v>11.98</v>
      </c>
      <c r="G10" s="802">
        <v>11.74</v>
      </c>
      <c r="H10" s="802">
        <v>11.4</v>
      </c>
      <c r="I10" s="802">
        <v>11.41</v>
      </c>
      <c r="J10" s="620"/>
      <c r="K10" s="4"/>
    </row>
    <row r="11" spans="1:11" ht="18.75" customHeight="1">
      <c r="A11" s="4"/>
      <c r="B11" s="7"/>
      <c r="C11" s="209" t="s">
        <v>258</v>
      </c>
      <c r="D11" s="25"/>
      <c r="E11" s="802">
        <v>7.21</v>
      </c>
      <c r="F11" s="802">
        <v>7.11</v>
      </c>
      <c r="G11" s="802">
        <v>7.17</v>
      </c>
      <c r="H11" s="802">
        <v>7.14</v>
      </c>
      <c r="I11" s="802">
        <v>7.16</v>
      </c>
      <c r="J11" s="620"/>
      <c r="K11" s="4"/>
    </row>
    <row r="12" spans="1:11" ht="18.75" customHeight="1">
      <c r="A12" s="4"/>
      <c r="B12" s="7"/>
      <c r="C12" s="209" t="s">
        <v>259</v>
      </c>
      <c r="D12" s="25"/>
      <c r="E12" s="802">
        <v>4.25</v>
      </c>
      <c r="F12" s="802">
        <v>4.22</v>
      </c>
      <c r="G12" s="802">
        <v>4.26</v>
      </c>
      <c r="H12" s="802">
        <v>4.26</v>
      </c>
      <c r="I12" s="802">
        <v>4.24</v>
      </c>
      <c r="J12" s="620"/>
      <c r="K12" s="4"/>
    </row>
    <row r="13" spans="1:11" ht="18.75" customHeight="1">
      <c r="A13" s="4"/>
      <c r="B13" s="7"/>
      <c r="C13" s="209" t="s">
        <v>84</v>
      </c>
      <c r="D13" s="16"/>
      <c r="E13" s="802">
        <v>4.0199999999999996</v>
      </c>
      <c r="F13" s="802">
        <v>4.0199999999999996</v>
      </c>
      <c r="G13" s="802">
        <v>4.12</v>
      </c>
      <c r="H13" s="802">
        <v>4.1399999999999997</v>
      </c>
      <c r="I13" s="802">
        <v>4.18</v>
      </c>
      <c r="J13" s="551"/>
      <c r="K13" s="4"/>
    </row>
    <row r="14" spans="1:11" ht="18.75" customHeight="1">
      <c r="A14" s="4"/>
      <c r="B14" s="7"/>
      <c r="C14" s="209" t="s">
        <v>260</v>
      </c>
      <c r="D14" s="25"/>
      <c r="E14" s="802">
        <v>4.45</v>
      </c>
      <c r="F14" s="802">
        <v>4.4400000000000004</v>
      </c>
      <c r="G14" s="802">
        <v>4.45</v>
      </c>
      <c r="H14" s="802">
        <v>4.45</v>
      </c>
      <c r="I14" s="802">
        <v>4.41</v>
      </c>
      <c r="J14" s="551"/>
      <c r="K14" s="4"/>
    </row>
    <row r="15" spans="1:11" ht="18.75" customHeight="1">
      <c r="A15" s="4"/>
      <c r="B15" s="7"/>
      <c r="C15" s="209" t="s">
        <v>83</v>
      </c>
      <c r="D15" s="25"/>
      <c r="E15" s="802">
        <v>4.2300000000000004</v>
      </c>
      <c r="F15" s="802">
        <v>4.1900000000000004</v>
      </c>
      <c r="G15" s="802">
        <v>4.13</v>
      </c>
      <c r="H15" s="802">
        <v>4.25</v>
      </c>
      <c r="I15" s="802">
        <v>4.34</v>
      </c>
      <c r="J15" s="551"/>
      <c r="K15" s="4"/>
    </row>
    <row r="16" spans="1:11" ht="18.75" customHeight="1">
      <c r="A16" s="4"/>
      <c r="B16" s="7"/>
      <c r="C16" s="209" t="s">
        <v>261</v>
      </c>
      <c r="D16" s="25"/>
      <c r="E16" s="802">
        <v>4.29</v>
      </c>
      <c r="F16" s="802">
        <v>4.3099999999999996</v>
      </c>
      <c r="G16" s="802">
        <v>4.25</v>
      </c>
      <c r="H16" s="802">
        <v>4.28</v>
      </c>
      <c r="I16" s="802">
        <v>4.3099999999999996</v>
      </c>
      <c r="J16" s="551"/>
      <c r="K16" s="4"/>
    </row>
    <row r="17" spans="1:11" ht="18.75" customHeight="1">
      <c r="A17" s="4"/>
      <c r="B17" s="7"/>
      <c r="C17" s="209" t="s">
        <v>82</v>
      </c>
      <c r="D17" s="25"/>
      <c r="E17" s="802">
        <v>4.16</v>
      </c>
      <c r="F17" s="802">
        <v>4.1100000000000003</v>
      </c>
      <c r="G17" s="802">
        <v>4.1500000000000004</v>
      </c>
      <c r="H17" s="802">
        <v>4.26</v>
      </c>
      <c r="I17" s="802">
        <v>4.2699999999999996</v>
      </c>
      <c r="J17" s="551"/>
      <c r="K17" s="4"/>
    </row>
    <row r="18" spans="1:11" ht="18.75" customHeight="1">
      <c r="A18" s="4"/>
      <c r="B18" s="7"/>
      <c r="C18" s="209" t="s">
        <v>81</v>
      </c>
      <c r="D18" s="25"/>
      <c r="E18" s="802">
        <v>4.8600000000000003</v>
      </c>
      <c r="F18" s="802">
        <v>4.8499999999999996</v>
      </c>
      <c r="G18" s="802">
        <v>4.91</v>
      </c>
      <c r="H18" s="802">
        <v>4.8899999999999997</v>
      </c>
      <c r="I18" s="802">
        <v>4.83</v>
      </c>
      <c r="J18" s="551"/>
      <c r="K18" s="4"/>
    </row>
    <row r="19" spans="1:11" ht="18.75" customHeight="1">
      <c r="A19" s="4"/>
      <c r="B19" s="7"/>
      <c r="C19" s="209" t="s">
        <v>262</v>
      </c>
      <c r="D19" s="25"/>
      <c r="E19" s="802">
        <v>4.3600000000000003</v>
      </c>
      <c r="F19" s="802">
        <v>4.25</v>
      </c>
      <c r="G19" s="802">
        <v>4.37</v>
      </c>
      <c r="H19" s="802">
        <v>4.32</v>
      </c>
      <c r="I19" s="802">
        <v>4.2300000000000004</v>
      </c>
      <c r="J19" s="551"/>
      <c r="K19" s="4"/>
    </row>
    <row r="20" spans="1:11" ht="18.75" customHeight="1">
      <c r="A20" s="4"/>
      <c r="B20" s="7"/>
      <c r="C20" s="209" t="s">
        <v>80</v>
      </c>
      <c r="D20" s="16"/>
      <c r="E20" s="802">
        <v>5.0199999999999996</v>
      </c>
      <c r="F20" s="802">
        <v>5.13</v>
      </c>
      <c r="G20" s="802">
        <v>5.25</v>
      </c>
      <c r="H20" s="802">
        <v>5.31</v>
      </c>
      <c r="I20" s="802">
        <v>4.96</v>
      </c>
      <c r="J20" s="551"/>
      <c r="K20" s="4"/>
    </row>
    <row r="21" spans="1:11" ht="18.75" customHeight="1">
      <c r="A21" s="4"/>
      <c r="B21" s="7"/>
      <c r="C21" s="209" t="s">
        <v>263</v>
      </c>
      <c r="D21" s="25"/>
      <c r="E21" s="802">
        <v>5.03</v>
      </c>
      <c r="F21" s="802">
        <v>5.01</v>
      </c>
      <c r="G21" s="802">
        <v>5</v>
      </c>
      <c r="H21" s="802">
        <v>5.15</v>
      </c>
      <c r="I21" s="802">
        <v>5.03</v>
      </c>
      <c r="J21" s="551"/>
      <c r="K21" s="4"/>
    </row>
    <row r="22" spans="1:11" ht="18.75" customHeight="1">
      <c r="A22" s="4"/>
      <c r="B22" s="7"/>
      <c r="C22" s="209" t="s">
        <v>264</v>
      </c>
      <c r="D22" s="25"/>
      <c r="E22" s="802">
        <v>4.74</v>
      </c>
      <c r="F22" s="802">
        <v>4.7300000000000004</v>
      </c>
      <c r="G22" s="802">
        <v>4.74</v>
      </c>
      <c r="H22" s="802">
        <v>4.79</v>
      </c>
      <c r="I22" s="802">
        <v>4.78</v>
      </c>
      <c r="J22" s="551"/>
      <c r="K22" s="4"/>
    </row>
    <row r="23" spans="1:11" ht="18.75" customHeight="1">
      <c r="A23" s="4"/>
      <c r="B23" s="7"/>
      <c r="C23" s="209" t="s">
        <v>352</v>
      </c>
      <c r="D23" s="25"/>
      <c r="E23" s="802">
        <v>4.6399999999999997</v>
      </c>
      <c r="F23" s="802">
        <v>4.5999999999999996</v>
      </c>
      <c r="G23" s="802">
        <v>4.6399999999999997</v>
      </c>
      <c r="H23" s="802">
        <v>4.67</v>
      </c>
      <c r="I23" s="802">
        <v>4.68</v>
      </c>
      <c r="J23" s="551"/>
      <c r="K23" s="4"/>
    </row>
    <row r="24" spans="1:11" ht="18.75" customHeight="1">
      <c r="A24" s="4"/>
      <c r="B24" s="7"/>
      <c r="C24" s="209" t="s">
        <v>353</v>
      </c>
      <c r="D24" s="25"/>
      <c r="E24" s="802">
        <v>4.05</v>
      </c>
      <c r="F24" s="802">
        <v>4.0599999999999996</v>
      </c>
      <c r="G24" s="802">
        <v>4.1100000000000003</v>
      </c>
      <c r="H24" s="802">
        <v>4.12</v>
      </c>
      <c r="I24" s="802">
        <v>4.1399999999999997</v>
      </c>
      <c r="J24" s="551"/>
      <c r="K24" s="4"/>
    </row>
    <row r="25" spans="1:11" ht="35.25" customHeight="1" thickBot="1">
      <c r="A25" s="4"/>
      <c r="B25" s="7"/>
      <c r="C25" s="745"/>
      <c r="D25" s="745"/>
      <c r="E25" s="556"/>
      <c r="F25" s="556"/>
      <c r="G25" s="556"/>
      <c r="H25" s="556"/>
      <c r="I25" s="556"/>
      <c r="J25" s="551"/>
      <c r="K25" s="4"/>
    </row>
    <row r="26" spans="1:11" s="10" customFormat="1" ht="13.5" customHeight="1" thickBot="1">
      <c r="A26" s="9"/>
      <c r="B26" s="17"/>
      <c r="C26" s="1526" t="s">
        <v>367</v>
      </c>
      <c r="D26" s="1527"/>
      <c r="E26" s="1527"/>
      <c r="F26" s="1527"/>
      <c r="G26" s="1527"/>
      <c r="H26" s="1527"/>
      <c r="I26" s="1528"/>
      <c r="J26" s="551"/>
      <c r="K26" s="9"/>
    </row>
    <row r="27" spans="1:11" ht="4.5" customHeight="1">
      <c r="A27" s="4"/>
      <c r="B27" s="7"/>
      <c r="C27" s="1529" t="s">
        <v>85</v>
      </c>
      <c r="D27" s="1530"/>
      <c r="E27" s="745"/>
      <c r="F27" s="745"/>
      <c r="G27" s="745"/>
      <c r="H27" s="745"/>
      <c r="I27" s="745"/>
      <c r="J27" s="551"/>
      <c r="K27" s="4"/>
    </row>
    <row r="28" spans="1:11" ht="15.75" customHeight="1">
      <c r="A28" s="4"/>
      <c r="B28" s="7"/>
      <c r="C28" s="1529"/>
      <c r="D28" s="1530"/>
      <c r="E28" s="1532" t="s">
        <v>374</v>
      </c>
      <c r="F28" s="1532"/>
      <c r="G28" s="1532"/>
      <c r="H28" s="1532"/>
      <c r="I28" s="1532"/>
      <c r="J28" s="224"/>
      <c r="K28" s="4"/>
    </row>
    <row r="29" spans="1:11" ht="13.5" customHeight="1">
      <c r="A29" s="4"/>
      <c r="B29" s="7"/>
      <c r="C29" s="1530"/>
      <c r="D29" s="1530"/>
      <c r="E29" s="1533">
        <v>2014</v>
      </c>
      <c r="F29" s="1533"/>
      <c r="G29" s="1533"/>
      <c r="H29" s="1533"/>
      <c r="I29" s="1065">
        <v>2015</v>
      </c>
      <c r="J29" s="224"/>
      <c r="K29" s="4"/>
    </row>
    <row r="30" spans="1:11" ht="13.5" customHeight="1">
      <c r="A30" s="4"/>
      <c r="B30" s="7"/>
      <c r="C30" s="552"/>
      <c r="D30" s="552"/>
      <c r="E30" s="743" t="s">
        <v>93</v>
      </c>
      <c r="F30" s="743" t="s">
        <v>102</v>
      </c>
      <c r="G30" s="743" t="s">
        <v>99</v>
      </c>
      <c r="H30" s="1066" t="s">
        <v>96</v>
      </c>
      <c r="I30" s="1072" t="s">
        <v>93</v>
      </c>
      <c r="J30" s="224"/>
      <c r="K30" s="4"/>
    </row>
    <row r="31" spans="1:11" s="555" customFormat="1" ht="23.25" customHeight="1">
      <c r="A31" s="553"/>
      <c r="B31" s="554"/>
      <c r="C31" s="1524" t="s">
        <v>68</v>
      </c>
      <c r="D31" s="1524"/>
      <c r="E31" s="801">
        <v>917.69</v>
      </c>
      <c r="F31" s="801">
        <v>909.38</v>
      </c>
      <c r="G31" s="801">
        <v>911.52</v>
      </c>
      <c r="H31" s="801">
        <v>912.07</v>
      </c>
      <c r="I31" s="1082">
        <v>907.91</v>
      </c>
      <c r="J31" s="620"/>
      <c r="K31" s="553"/>
    </row>
    <row r="32" spans="1:11" ht="18.75" customHeight="1">
      <c r="A32" s="4"/>
      <c r="B32" s="7"/>
      <c r="C32" s="209" t="s">
        <v>345</v>
      </c>
      <c r="D32" s="16"/>
      <c r="E32" s="802">
        <v>2060.2600000000002</v>
      </c>
      <c r="F32" s="802">
        <v>2053.48</v>
      </c>
      <c r="G32" s="802">
        <v>2015.9</v>
      </c>
      <c r="H32" s="802">
        <v>1959.37</v>
      </c>
      <c r="I32" s="802">
        <v>1962.68</v>
      </c>
      <c r="J32" s="620"/>
      <c r="K32" s="4"/>
    </row>
    <row r="33" spans="1:11" ht="18.75" customHeight="1">
      <c r="A33" s="4"/>
      <c r="B33" s="7"/>
      <c r="C33" s="209" t="s">
        <v>258</v>
      </c>
      <c r="D33" s="25"/>
      <c r="E33" s="802">
        <v>1249.31</v>
      </c>
      <c r="F33" s="802">
        <v>1230.78</v>
      </c>
      <c r="G33" s="802">
        <v>1242.78</v>
      </c>
      <c r="H33" s="802">
        <v>1237.76</v>
      </c>
      <c r="I33" s="802">
        <v>1240.1099999999999</v>
      </c>
      <c r="J33" s="620"/>
      <c r="K33" s="4"/>
    </row>
    <row r="34" spans="1:11" ht="18.75" customHeight="1">
      <c r="A34" s="4"/>
      <c r="B34" s="7"/>
      <c r="C34" s="209" t="s">
        <v>259</v>
      </c>
      <c r="D34" s="25"/>
      <c r="E34" s="802">
        <v>736.44</v>
      </c>
      <c r="F34" s="802">
        <v>731.81</v>
      </c>
      <c r="G34" s="802">
        <v>737.33</v>
      </c>
      <c r="H34" s="802">
        <v>737.23</v>
      </c>
      <c r="I34" s="802">
        <v>733.54</v>
      </c>
      <c r="J34" s="620"/>
      <c r="K34" s="4"/>
    </row>
    <row r="35" spans="1:11" ht="18.75" customHeight="1">
      <c r="A35" s="4"/>
      <c r="B35" s="7"/>
      <c r="C35" s="209" t="s">
        <v>84</v>
      </c>
      <c r="D35" s="16"/>
      <c r="E35" s="802">
        <v>696.25</v>
      </c>
      <c r="F35" s="802">
        <v>697.01</v>
      </c>
      <c r="G35" s="802">
        <v>713.67</v>
      </c>
      <c r="H35" s="802">
        <v>716.71</v>
      </c>
      <c r="I35" s="802">
        <v>722.92</v>
      </c>
      <c r="J35" s="551"/>
      <c r="K35" s="4"/>
    </row>
    <row r="36" spans="1:11" ht="18.75" customHeight="1">
      <c r="A36" s="4"/>
      <c r="B36" s="7"/>
      <c r="C36" s="209" t="s">
        <v>260</v>
      </c>
      <c r="D36" s="25"/>
      <c r="E36" s="802">
        <v>771.37</v>
      </c>
      <c r="F36" s="802">
        <v>768.53</v>
      </c>
      <c r="G36" s="802">
        <v>771.04</v>
      </c>
      <c r="H36" s="802">
        <v>770.11</v>
      </c>
      <c r="I36" s="802">
        <v>763.81</v>
      </c>
      <c r="J36" s="551"/>
      <c r="K36" s="4"/>
    </row>
    <row r="37" spans="1:11" ht="18.75" customHeight="1">
      <c r="A37" s="4"/>
      <c r="B37" s="7"/>
      <c r="C37" s="209" t="s">
        <v>83</v>
      </c>
      <c r="D37" s="25"/>
      <c r="E37" s="802">
        <v>733.46</v>
      </c>
      <c r="F37" s="802">
        <v>725.26</v>
      </c>
      <c r="G37" s="802">
        <v>713.78</v>
      </c>
      <c r="H37" s="802">
        <v>737.21</v>
      </c>
      <c r="I37" s="802">
        <v>752.71</v>
      </c>
      <c r="J37" s="551"/>
      <c r="K37" s="4"/>
    </row>
    <row r="38" spans="1:11" ht="18.75" customHeight="1">
      <c r="A38" s="4"/>
      <c r="B38" s="7"/>
      <c r="C38" s="209" t="s">
        <v>261</v>
      </c>
      <c r="D38" s="25"/>
      <c r="E38" s="802">
        <v>744.13</v>
      </c>
      <c r="F38" s="802">
        <v>746.23</v>
      </c>
      <c r="G38" s="802">
        <v>735.87</v>
      </c>
      <c r="H38" s="802">
        <v>741.52</v>
      </c>
      <c r="I38" s="802">
        <v>746.54</v>
      </c>
      <c r="J38" s="551"/>
      <c r="K38" s="4"/>
    </row>
    <row r="39" spans="1:11" ht="18.75" customHeight="1">
      <c r="A39" s="4"/>
      <c r="B39" s="7"/>
      <c r="C39" s="209" t="s">
        <v>82</v>
      </c>
      <c r="D39" s="25"/>
      <c r="E39" s="802">
        <v>721.76</v>
      </c>
      <c r="F39" s="802">
        <v>711.59</v>
      </c>
      <c r="G39" s="802">
        <v>718.49</v>
      </c>
      <c r="H39" s="802">
        <v>738.64</v>
      </c>
      <c r="I39" s="802">
        <v>740.4</v>
      </c>
      <c r="J39" s="551"/>
      <c r="K39" s="4"/>
    </row>
    <row r="40" spans="1:11" ht="18.75" customHeight="1">
      <c r="A40" s="4"/>
      <c r="B40" s="7"/>
      <c r="C40" s="209" t="s">
        <v>81</v>
      </c>
      <c r="D40" s="25"/>
      <c r="E40" s="802">
        <v>841.45</v>
      </c>
      <c r="F40" s="802">
        <v>840.68</v>
      </c>
      <c r="G40" s="802">
        <v>851.24</v>
      </c>
      <c r="H40" s="802">
        <v>848.15</v>
      </c>
      <c r="I40" s="802">
        <v>837.59</v>
      </c>
      <c r="J40" s="551"/>
      <c r="K40" s="4"/>
    </row>
    <row r="41" spans="1:11" ht="18.75" customHeight="1">
      <c r="A41" s="4"/>
      <c r="B41" s="7"/>
      <c r="C41" s="209" t="s">
        <v>262</v>
      </c>
      <c r="D41" s="25"/>
      <c r="E41" s="802">
        <v>755.15</v>
      </c>
      <c r="F41" s="802">
        <v>734.64</v>
      </c>
      <c r="G41" s="802">
        <v>756.68</v>
      </c>
      <c r="H41" s="802">
        <v>748.59</v>
      </c>
      <c r="I41" s="802">
        <v>733.3</v>
      </c>
      <c r="J41" s="551"/>
      <c r="K41" s="4"/>
    </row>
    <row r="42" spans="1:11" ht="18.75" customHeight="1">
      <c r="A42" s="4"/>
      <c r="B42" s="7"/>
      <c r="C42" s="209" t="s">
        <v>80</v>
      </c>
      <c r="D42" s="16"/>
      <c r="E42" s="802">
        <v>870.5</v>
      </c>
      <c r="F42" s="802">
        <v>888.87</v>
      </c>
      <c r="G42" s="802">
        <v>910.29</v>
      </c>
      <c r="H42" s="802">
        <v>919.27</v>
      </c>
      <c r="I42" s="802">
        <v>860.55</v>
      </c>
      <c r="J42" s="551"/>
      <c r="K42" s="4"/>
    </row>
    <row r="43" spans="1:11" ht="18.75" customHeight="1">
      <c r="A43" s="4"/>
      <c r="B43" s="7"/>
      <c r="C43" s="209" t="s">
        <v>263</v>
      </c>
      <c r="D43" s="25"/>
      <c r="E43" s="802">
        <v>872.16</v>
      </c>
      <c r="F43" s="802">
        <v>867.68</v>
      </c>
      <c r="G43" s="802">
        <v>865.47</v>
      </c>
      <c r="H43" s="802">
        <v>890.99</v>
      </c>
      <c r="I43" s="802">
        <v>872.02</v>
      </c>
      <c r="J43" s="551"/>
      <c r="K43" s="4"/>
    </row>
    <row r="44" spans="1:11" ht="18.75" customHeight="1">
      <c r="A44" s="4"/>
      <c r="B44" s="7"/>
      <c r="C44" s="209" t="s">
        <v>264</v>
      </c>
      <c r="D44" s="25"/>
      <c r="E44" s="802">
        <v>820.84</v>
      </c>
      <c r="F44" s="802">
        <v>818.86</v>
      </c>
      <c r="G44" s="802">
        <v>821.06</v>
      </c>
      <c r="H44" s="802">
        <v>831.07</v>
      </c>
      <c r="I44" s="802">
        <v>829.01</v>
      </c>
      <c r="J44" s="551"/>
      <c r="K44" s="4"/>
    </row>
    <row r="45" spans="1:11" ht="18.75" customHeight="1">
      <c r="A45" s="4"/>
      <c r="B45" s="7"/>
      <c r="C45" s="209" t="s">
        <v>352</v>
      </c>
      <c r="D45" s="25"/>
      <c r="E45" s="802">
        <v>804.1</v>
      </c>
      <c r="F45" s="802">
        <v>797.39</v>
      </c>
      <c r="G45" s="802">
        <v>803.42</v>
      </c>
      <c r="H45" s="802">
        <v>808.75</v>
      </c>
      <c r="I45" s="802">
        <v>808.33</v>
      </c>
      <c r="J45" s="551"/>
      <c r="K45" s="4"/>
    </row>
    <row r="46" spans="1:11" ht="18.75" customHeight="1">
      <c r="A46" s="4"/>
      <c r="B46" s="7"/>
      <c r="C46" s="209" t="s">
        <v>353</v>
      </c>
      <c r="D46" s="25"/>
      <c r="E46" s="802">
        <v>700.67</v>
      </c>
      <c r="F46" s="802">
        <v>703.61</v>
      </c>
      <c r="G46" s="802">
        <v>711.52</v>
      </c>
      <c r="H46" s="802">
        <v>713.2</v>
      </c>
      <c r="I46" s="802">
        <v>717.07</v>
      </c>
      <c r="J46" s="551"/>
      <c r="K46" s="4"/>
    </row>
    <row r="47" spans="1:11" s="557" customFormat="1" ht="13.5" customHeight="1">
      <c r="A47" s="741"/>
      <c r="B47" s="741"/>
      <c r="C47" s="1525" t="s">
        <v>346</v>
      </c>
      <c r="D47" s="1525"/>
      <c r="E47" s="1525"/>
      <c r="F47" s="1525"/>
      <c r="G47" s="1525"/>
      <c r="H47" s="1525"/>
      <c r="I47" s="1525"/>
      <c r="J47" s="621"/>
      <c r="K47" s="741"/>
    </row>
    <row r="48" spans="1:11" ht="13.5" customHeight="1">
      <c r="A48" s="4"/>
      <c r="B48" s="7"/>
      <c r="C48" s="45" t="s">
        <v>401</v>
      </c>
      <c r="D48" s="744"/>
      <c r="E48" s="744"/>
      <c r="F48" s="744"/>
      <c r="G48" s="744"/>
      <c r="H48" s="744"/>
      <c r="I48" s="744"/>
      <c r="J48" s="551"/>
      <c r="K48" s="4"/>
    </row>
    <row r="49" spans="1:11" ht="13.5" customHeight="1">
      <c r="A49" s="4"/>
      <c r="B49" s="4"/>
      <c r="C49" s="4"/>
      <c r="D49" s="741"/>
      <c r="E49" s="7"/>
      <c r="F49" s="7"/>
      <c r="G49" s="7"/>
      <c r="H49" s="1531">
        <v>42156</v>
      </c>
      <c r="I49" s="1531"/>
      <c r="J49" s="271">
        <v>15</v>
      </c>
      <c r="K49" s="4"/>
    </row>
  </sheetData>
  <mergeCells count="14">
    <mergeCell ref="B1:D1"/>
    <mergeCell ref="B2:D2"/>
    <mergeCell ref="C4:I4"/>
    <mergeCell ref="C5:D7"/>
    <mergeCell ref="E6:I6"/>
    <mergeCell ref="E7:H7"/>
    <mergeCell ref="C31:D31"/>
    <mergeCell ref="C47:I47"/>
    <mergeCell ref="C9:D9"/>
    <mergeCell ref="C26:I26"/>
    <mergeCell ref="C27:D29"/>
    <mergeCell ref="H49:I49"/>
    <mergeCell ref="E28:I28"/>
    <mergeCell ref="E29:H29"/>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sheetPr codeName="Folha15">
    <tabColor theme="7"/>
  </sheetPr>
  <dimension ref="A1:S79"/>
  <sheetViews>
    <sheetView zoomScaleNormal="100" workbookViewId="0"/>
  </sheetViews>
  <sheetFormatPr defaultRowHeight="12.75"/>
  <cols>
    <col min="1" max="1" width="1" style="426" customWidth="1"/>
    <col min="2" max="2" width="2.5703125" style="426" customWidth="1"/>
    <col min="3" max="3" width="2.28515625" style="426" customWidth="1"/>
    <col min="4" max="4" width="27.85546875" style="426" customWidth="1"/>
    <col min="5" max="9" width="5" style="426" customWidth="1"/>
    <col min="10" max="17" width="5.140625" style="426" customWidth="1"/>
    <col min="18" max="18" width="2.5703125" style="426" customWidth="1"/>
    <col min="19" max="19" width="1" style="426" customWidth="1"/>
    <col min="20" max="16384" width="9.140625" style="426"/>
  </cols>
  <sheetData>
    <row r="1" spans="1:19" ht="13.5" customHeight="1">
      <c r="A1" s="421"/>
      <c r="B1" s="489"/>
      <c r="C1" s="1551" t="s">
        <v>34</v>
      </c>
      <c r="D1" s="1551"/>
      <c r="E1" s="1551"/>
      <c r="F1" s="1551"/>
      <c r="G1" s="431"/>
      <c r="H1" s="431"/>
      <c r="I1" s="431"/>
      <c r="J1" s="1558" t="s">
        <v>464</v>
      </c>
      <c r="K1" s="1558"/>
      <c r="L1" s="1558"/>
      <c r="M1" s="1558"/>
      <c r="N1" s="1558"/>
      <c r="O1" s="1558"/>
      <c r="P1" s="1558"/>
      <c r="Q1" s="624"/>
      <c r="R1" s="624"/>
      <c r="S1" s="421"/>
    </row>
    <row r="2" spans="1:19" ht="6" customHeight="1">
      <c r="A2" s="623"/>
      <c r="B2" s="545"/>
      <c r="C2" s="990"/>
      <c r="D2" s="990"/>
      <c r="E2" s="478"/>
      <c r="F2" s="478"/>
      <c r="G2" s="478"/>
      <c r="H2" s="478"/>
      <c r="I2" s="478"/>
      <c r="J2" s="478"/>
      <c r="K2" s="478"/>
      <c r="L2" s="478"/>
      <c r="M2" s="478"/>
      <c r="N2" s="478"/>
      <c r="O2" s="478"/>
      <c r="P2" s="478"/>
      <c r="Q2" s="478"/>
      <c r="R2" s="431"/>
      <c r="S2" s="431"/>
    </row>
    <row r="3" spans="1:19" ht="11.25" customHeight="1" thickBot="1">
      <c r="A3" s="421"/>
      <c r="B3" s="490"/>
      <c r="C3" s="486"/>
      <c r="D3" s="486"/>
      <c r="E3" s="431"/>
      <c r="F3" s="431"/>
      <c r="G3" s="431"/>
      <c r="H3" s="431"/>
      <c r="I3" s="431"/>
      <c r="J3" s="782"/>
      <c r="K3" s="782"/>
      <c r="L3" s="782"/>
      <c r="M3" s="782"/>
      <c r="N3" s="782"/>
      <c r="O3" s="782"/>
      <c r="P3" s="782"/>
      <c r="Q3" s="782" t="s">
        <v>70</v>
      </c>
      <c r="R3" s="431"/>
      <c r="S3" s="431"/>
    </row>
    <row r="4" spans="1:19" ht="13.5" customHeight="1" thickBot="1">
      <c r="A4" s="421"/>
      <c r="B4" s="490"/>
      <c r="C4" s="1552" t="s">
        <v>130</v>
      </c>
      <c r="D4" s="1553"/>
      <c r="E4" s="1553"/>
      <c r="F4" s="1553"/>
      <c r="G4" s="1553"/>
      <c r="H4" s="1553"/>
      <c r="I4" s="1553"/>
      <c r="J4" s="1553"/>
      <c r="K4" s="1553"/>
      <c r="L4" s="1553"/>
      <c r="M4" s="1553"/>
      <c r="N4" s="1553"/>
      <c r="O4" s="1553"/>
      <c r="P4" s="1553"/>
      <c r="Q4" s="1554"/>
      <c r="R4" s="431"/>
      <c r="S4" s="431"/>
    </row>
    <row r="5" spans="1:19" ht="3.75" customHeight="1">
      <c r="A5" s="421"/>
      <c r="B5" s="490"/>
      <c r="C5" s="486"/>
      <c r="D5" s="486"/>
      <c r="E5" s="431"/>
      <c r="F5" s="431"/>
      <c r="G5" s="439"/>
      <c r="H5" s="431"/>
      <c r="I5" s="431"/>
      <c r="J5" s="501"/>
      <c r="K5" s="501"/>
      <c r="L5" s="501"/>
      <c r="M5" s="501"/>
      <c r="N5" s="501"/>
      <c r="O5" s="501"/>
      <c r="P5" s="501"/>
      <c r="Q5" s="501"/>
      <c r="R5" s="431"/>
      <c r="S5" s="431"/>
    </row>
    <row r="6" spans="1:19" ht="13.5" customHeight="1">
      <c r="A6" s="421"/>
      <c r="B6" s="490"/>
      <c r="C6" s="1546" t="s">
        <v>129</v>
      </c>
      <c r="D6" s="1547"/>
      <c r="E6" s="1547"/>
      <c r="F6" s="1547"/>
      <c r="G6" s="1547"/>
      <c r="H6" s="1547"/>
      <c r="I6" s="1547"/>
      <c r="J6" s="1547"/>
      <c r="K6" s="1547"/>
      <c r="L6" s="1547"/>
      <c r="M6" s="1547"/>
      <c r="N6" s="1547"/>
      <c r="O6" s="1547"/>
      <c r="P6" s="1547"/>
      <c r="Q6" s="1548"/>
      <c r="R6" s="431"/>
      <c r="S6" s="431"/>
    </row>
    <row r="7" spans="1:19" ht="2.25" customHeight="1">
      <c r="A7" s="421"/>
      <c r="B7" s="490"/>
      <c r="C7" s="1555" t="s">
        <v>78</v>
      </c>
      <c r="D7" s="1555"/>
      <c r="E7" s="438"/>
      <c r="F7" s="438"/>
      <c r="G7" s="1557">
        <v>2014</v>
      </c>
      <c r="H7" s="1557"/>
      <c r="I7" s="1557"/>
      <c r="J7" s="1557"/>
      <c r="K7" s="1557"/>
      <c r="L7" s="1557"/>
      <c r="M7" s="1557"/>
      <c r="N7" s="1557"/>
      <c r="O7" s="1557"/>
      <c r="P7" s="1557"/>
      <c r="Q7" s="1557"/>
      <c r="R7" s="431"/>
      <c r="S7" s="431"/>
    </row>
    <row r="8" spans="1:19" ht="13.5" customHeight="1">
      <c r="A8" s="421"/>
      <c r="B8" s="490"/>
      <c r="C8" s="1556"/>
      <c r="D8" s="1556"/>
      <c r="E8" s="1559">
        <v>2014</v>
      </c>
      <c r="F8" s="1559"/>
      <c r="G8" s="1559"/>
      <c r="H8" s="1559"/>
      <c r="I8" s="1559"/>
      <c r="J8" s="1559"/>
      <c r="K8" s="1559"/>
      <c r="L8" s="1559"/>
      <c r="M8" s="1559">
        <v>2015</v>
      </c>
      <c r="N8" s="1559"/>
      <c r="O8" s="1559"/>
      <c r="P8" s="1559"/>
      <c r="Q8" s="1559"/>
      <c r="R8" s="431"/>
      <c r="S8" s="431"/>
    </row>
    <row r="9" spans="1:19" ht="12.75" customHeight="1">
      <c r="A9" s="421"/>
      <c r="B9" s="490"/>
      <c r="C9" s="436"/>
      <c r="D9" s="436"/>
      <c r="E9" s="867" t="s">
        <v>101</v>
      </c>
      <c r="F9" s="867" t="s">
        <v>100</v>
      </c>
      <c r="G9" s="479" t="s">
        <v>99</v>
      </c>
      <c r="H9" s="867" t="s">
        <v>98</v>
      </c>
      <c r="I9" s="867" t="s">
        <v>97</v>
      </c>
      <c r="J9" s="867" t="s">
        <v>96</v>
      </c>
      <c r="K9" s="867" t="s">
        <v>95</v>
      </c>
      <c r="L9" s="867" t="s">
        <v>94</v>
      </c>
      <c r="M9" s="992" t="s">
        <v>93</v>
      </c>
      <c r="N9" s="867" t="s">
        <v>104</v>
      </c>
      <c r="O9" s="867" t="s">
        <v>103</v>
      </c>
      <c r="P9" s="867" t="s">
        <v>102</v>
      </c>
      <c r="Q9" s="867" t="s">
        <v>101</v>
      </c>
      <c r="R9" s="547"/>
      <c r="S9" s="431"/>
    </row>
    <row r="10" spans="1:19" s="506" customFormat="1" ht="16.5" customHeight="1">
      <c r="A10" s="502"/>
      <c r="B10" s="503"/>
      <c r="C10" s="1477" t="s">
        <v>106</v>
      </c>
      <c r="D10" s="1477"/>
      <c r="E10" s="504">
        <v>24</v>
      </c>
      <c r="F10" s="504">
        <v>18</v>
      </c>
      <c r="G10" s="504">
        <v>14</v>
      </c>
      <c r="H10" s="504">
        <v>30</v>
      </c>
      <c r="I10" s="504">
        <v>13</v>
      </c>
      <c r="J10" s="504">
        <v>14</v>
      </c>
      <c r="K10" s="504">
        <v>17</v>
      </c>
      <c r="L10" s="504">
        <v>4</v>
      </c>
      <c r="M10" s="504">
        <v>13</v>
      </c>
      <c r="N10" s="504">
        <v>8</v>
      </c>
      <c r="O10" s="504">
        <v>11</v>
      </c>
      <c r="P10" s="504">
        <v>16</v>
      </c>
      <c r="Q10" s="504">
        <v>21</v>
      </c>
      <c r="R10" s="547"/>
      <c r="S10" s="505"/>
    </row>
    <row r="11" spans="1:19" s="510" customFormat="1" ht="10.5" customHeight="1">
      <c r="A11" s="507"/>
      <c r="B11" s="508"/>
      <c r="C11" s="989"/>
      <c r="D11" s="598" t="s">
        <v>250</v>
      </c>
      <c r="E11" s="835">
        <v>8</v>
      </c>
      <c r="F11" s="835">
        <v>6</v>
      </c>
      <c r="G11" s="835">
        <v>5</v>
      </c>
      <c r="H11" s="835">
        <v>12</v>
      </c>
      <c r="I11" s="835">
        <v>1</v>
      </c>
      <c r="J11" s="835">
        <v>2</v>
      </c>
      <c r="K11" s="835">
        <v>3</v>
      </c>
      <c r="L11" s="835">
        <v>2</v>
      </c>
      <c r="M11" s="835">
        <v>3</v>
      </c>
      <c r="N11" s="835">
        <v>5</v>
      </c>
      <c r="O11" s="835">
        <v>6</v>
      </c>
      <c r="P11" s="835">
        <v>4</v>
      </c>
      <c r="Q11" s="835">
        <v>7</v>
      </c>
      <c r="R11" s="547"/>
      <c r="S11" s="486"/>
    </row>
    <row r="12" spans="1:19" s="510" customFormat="1" ht="10.5" customHeight="1">
      <c r="A12" s="507"/>
      <c r="B12" s="508"/>
      <c r="C12" s="989"/>
      <c r="D12" s="598" t="s">
        <v>251</v>
      </c>
      <c r="E12" s="835" t="s">
        <v>9</v>
      </c>
      <c r="F12" s="835">
        <v>2</v>
      </c>
      <c r="G12" s="835">
        <v>2</v>
      </c>
      <c r="H12" s="835">
        <v>7</v>
      </c>
      <c r="I12" s="835">
        <v>2</v>
      </c>
      <c r="J12" s="835">
        <v>4</v>
      </c>
      <c r="K12" s="835" t="s">
        <v>9</v>
      </c>
      <c r="L12" s="835" t="s">
        <v>9</v>
      </c>
      <c r="M12" s="835">
        <v>1</v>
      </c>
      <c r="N12" s="835" t="s">
        <v>9</v>
      </c>
      <c r="O12" s="835">
        <v>3</v>
      </c>
      <c r="P12" s="835">
        <v>1</v>
      </c>
      <c r="Q12" s="835">
        <v>2</v>
      </c>
      <c r="R12" s="547"/>
      <c r="S12" s="486"/>
    </row>
    <row r="13" spans="1:19" s="510" customFormat="1" ht="10.5" customHeight="1">
      <c r="A13" s="507"/>
      <c r="B13" s="508"/>
      <c r="C13" s="989"/>
      <c r="D13" s="598" t="s">
        <v>252</v>
      </c>
      <c r="E13" s="835">
        <v>11</v>
      </c>
      <c r="F13" s="835">
        <v>9</v>
      </c>
      <c r="G13" s="835">
        <v>6</v>
      </c>
      <c r="H13" s="835">
        <v>11</v>
      </c>
      <c r="I13" s="835">
        <v>5</v>
      </c>
      <c r="J13" s="835">
        <v>4</v>
      </c>
      <c r="K13" s="835">
        <v>12</v>
      </c>
      <c r="L13" s="835">
        <v>2</v>
      </c>
      <c r="M13" s="835">
        <v>2</v>
      </c>
      <c r="N13" s="835">
        <v>3</v>
      </c>
      <c r="O13" s="835">
        <v>1</v>
      </c>
      <c r="P13" s="835">
        <v>10</v>
      </c>
      <c r="Q13" s="835">
        <v>12</v>
      </c>
      <c r="R13" s="547"/>
      <c r="S13" s="486"/>
    </row>
    <row r="14" spans="1:19" s="510" customFormat="1" ht="10.5" customHeight="1">
      <c r="A14" s="507"/>
      <c r="B14" s="508"/>
      <c r="C14" s="989"/>
      <c r="D14" s="598" t="s">
        <v>253</v>
      </c>
      <c r="E14" s="835">
        <v>2</v>
      </c>
      <c r="F14" s="835">
        <v>1</v>
      </c>
      <c r="G14" s="835">
        <v>1</v>
      </c>
      <c r="H14" s="835" t="s">
        <v>9</v>
      </c>
      <c r="I14" s="835" t="s">
        <v>9</v>
      </c>
      <c r="J14" s="835">
        <v>4</v>
      </c>
      <c r="K14" s="835" t="s">
        <v>9</v>
      </c>
      <c r="L14" s="835" t="s">
        <v>9</v>
      </c>
      <c r="M14" s="835">
        <v>2</v>
      </c>
      <c r="N14" s="835" t="s">
        <v>9</v>
      </c>
      <c r="O14" s="835">
        <v>1</v>
      </c>
      <c r="P14" s="835" t="s">
        <v>9</v>
      </c>
      <c r="Q14" s="835" t="s">
        <v>9</v>
      </c>
      <c r="R14" s="509"/>
      <c r="S14" s="486"/>
    </row>
    <row r="15" spans="1:19" s="510" customFormat="1" ht="10.5" customHeight="1">
      <c r="A15" s="507"/>
      <c r="B15" s="508"/>
      <c r="C15" s="989"/>
      <c r="D15" s="598" t="s">
        <v>254</v>
      </c>
      <c r="E15" s="835" t="s">
        <v>9</v>
      </c>
      <c r="F15" s="835" t="s">
        <v>9</v>
      </c>
      <c r="G15" s="835" t="s">
        <v>9</v>
      </c>
      <c r="H15" s="835" t="s">
        <v>9</v>
      </c>
      <c r="I15" s="835" t="s">
        <v>9</v>
      </c>
      <c r="J15" s="835" t="s">
        <v>9</v>
      </c>
      <c r="K15" s="835" t="s">
        <v>9</v>
      </c>
      <c r="L15" s="835" t="s">
        <v>9</v>
      </c>
      <c r="M15" s="835" t="s">
        <v>9</v>
      </c>
      <c r="N15" s="835" t="s">
        <v>9</v>
      </c>
      <c r="O15" s="835" t="s">
        <v>9</v>
      </c>
      <c r="P15" s="835" t="s">
        <v>9</v>
      </c>
      <c r="Q15" s="835" t="s">
        <v>9</v>
      </c>
      <c r="R15" s="509"/>
      <c r="S15" s="486"/>
    </row>
    <row r="16" spans="1:19" s="510" customFormat="1" ht="10.5" customHeight="1">
      <c r="A16" s="507"/>
      <c r="B16" s="508"/>
      <c r="C16" s="989"/>
      <c r="D16" s="598" t="s">
        <v>255</v>
      </c>
      <c r="E16" s="835" t="s">
        <v>9</v>
      </c>
      <c r="F16" s="835" t="s">
        <v>9</v>
      </c>
      <c r="G16" s="835" t="s">
        <v>9</v>
      </c>
      <c r="H16" s="835" t="s">
        <v>9</v>
      </c>
      <c r="I16" s="835" t="s">
        <v>9</v>
      </c>
      <c r="J16" s="835" t="s">
        <v>9</v>
      </c>
      <c r="K16" s="835" t="s">
        <v>9</v>
      </c>
      <c r="L16" s="835" t="s">
        <v>9</v>
      </c>
      <c r="M16" s="835" t="s">
        <v>9</v>
      </c>
      <c r="N16" s="835" t="s">
        <v>9</v>
      </c>
      <c r="O16" s="835" t="s">
        <v>9</v>
      </c>
      <c r="P16" s="835" t="s">
        <v>9</v>
      </c>
      <c r="Q16" s="835" t="s">
        <v>9</v>
      </c>
      <c r="R16" s="509"/>
      <c r="S16" s="486"/>
    </row>
    <row r="17" spans="1:19" s="510" customFormat="1" ht="10.5" customHeight="1">
      <c r="A17" s="507"/>
      <c r="B17" s="508"/>
      <c r="C17" s="989"/>
      <c r="D17" s="511" t="s">
        <v>256</v>
      </c>
      <c r="E17" s="835">
        <v>3</v>
      </c>
      <c r="F17" s="835" t="s">
        <v>9</v>
      </c>
      <c r="G17" s="835" t="s">
        <v>9</v>
      </c>
      <c r="H17" s="835" t="s">
        <v>9</v>
      </c>
      <c r="I17" s="835">
        <v>5</v>
      </c>
      <c r="J17" s="835" t="s">
        <v>9</v>
      </c>
      <c r="K17" s="835">
        <v>2</v>
      </c>
      <c r="L17" s="835" t="s">
        <v>9</v>
      </c>
      <c r="M17" s="835">
        <v>5</v>
      </c>
      <c r="N17" s="835" t="s">
        <v>476</v>
      </c>
      <c r="O17" s="835">
        <v>3</v>
      </c>
      <c r="P17" s="835">
        <v>1</v>
      </c>
      <c r="Q17" s="835">
        <v>2</v>
      </c>
      <c r="R17" s="509"/>
      <c r="S17" s="486"/>
    </row>
    <row r="18" spans="1:19" s="506" customFormat="1" ht="14.25" customHeight="1">
      <c r="A18" s="512"/>
      <c r="B18" s="513"/>
      <c r="C18" s="987" t="s">
        <v>318</v>
      </c>
      <c r="D18" s="514"/>
      <c r="E18" s="504">
        <v>10</v>
      </c>
      <c r="F18" s="504">
        <v>12</v>
      </c>
      <c r="G18" s="504">
        <v>7</v>
      </c>
      <c r="H18" s="504">
        <v>14</v>
      </c>
      <c r="I18" s="504">
        <v>4</v>
      </c>
      <c r="J18" s="504">
        <v>11</v>
      </c>
      <c r="K18" s="504">
        <v>7</v>
      </c>
      <c r="L18" s="504">
        <v>1</v>
      </c>
      <c r="M18" s="504">
        <v>4</v>
      </c>
      <c r="N18" s="504">
        <v>6</v>
      </c>
      <c r="O18" s="504">
        <v>8</v>
      </c>
      <c r="P18" s="504">
        <v>13</v>
      </c>
      <c r="Q18" s="504">
        <v>13</v>
      </c>
      <c r="R18" s="509"/>
      <c r="S18" s="486"/>
    </row>
    <row r="19" spans="1:19" s="518" customFormat="1" ht="14.25" customHeight="1">
      <c r="A19" s="515"/>
      <c r="B19" s="516"/>
      <c r="C19" s="987" t="s">
        <v>319</v>
      </c>
      <c r="D19" s="987"/>
      <c r="E19" s="517">
        <v>48594</v>
      </c>
      <c r="F19" s="517">
        <v>13414</v>
      </c>
      <c r="G19" s="517">
        <v>2381</v>
      </c>
      <c r="H19" s="517">
        <v>111811</v>
      </c>
      <c r="I19" s="517">
        <v>1328</v>
      </c>
      <c r="J19" s="517">
        <v>8489</v>
      </c>
      <c r="K19" s="517">
        <v>11558</v>
      </c>
      <c r="L19" s="517">
        <v>42</v>
      </c>
      <c r="M19" s="517">
        <v>32008</v>
      </c>
      <c r="N19" s="517">
        <v>25414</v>
      </c>
      <c r="O19" s="517">
        <v>62990</v>
      </c>
      <c r="P19" s="517">
        <v>9949</v>
      </c>
      <c r="Q19" s="517">
        <v>7459</v>
      </c>
      <c r="R19" s="509"/>
      <c r="S19" s="486"/>
    </row>
    <row r="20" spans="1:19" ht="9.75" customHeight="1">
      <c r="A20" s="421"/>
      <c r="B20" s="490"/>
      <c r="C20" s="1536" t="s">
        <v>128</v>
      </c>
      <c r="D20" s="1536"/>
      <c r="E20" s="795" t="s">
        <v>9</v>
      </c>
      <c r="F20" s="795">
        <v>1504</v>
      </c>
      <c r="G20" s="795">
        <v>256</v>
      </c>
      <c r="H20" s="795" t="s">
        <v>9</v>
      </c>
      <c r="I20" s="795" t="s">
        <v>9</v>
      </c>
      <c r="J20" s="795" t="s">
        <v>450</v>
      </c>
      <c r="K20" s="795" t="s">
        <v>9</v>
      </c>
      <c r="L20" s="795" t="s">
        <v>9</v>
      </c>
      <c r="M20" s="795" t="s">
        <v>9</v>
      </c>
      <c r="N20" s="795" t="s">
        <v>9</v>
      </c>
      <c r="O20" s="795" t="s">
        <v>9</v>
      </c>
      <c r="P20" s="795" t="s">
        <v>9</v>
      </c>
      <c r="Q20" s="795" t="s">
        <v>9</v>
      </c>
      <c r="R20" s="509"/>
      <c r="S20" s="486"/>
    </row>
    <row r="21" spans="1:19" ht="9.75" customHeight="1">
      <c r="A21" s="421"/>
      <c r="B21" s="490"/>
      <c r="C21" s="1536" t="s">
        <v>127</v>
      </c>
      <c r="D21" s="1536"/>
      <c r="E21" s="795" t="s">
        <v>9</v>
      </c>
      <c r="F21" s="795" t="s">
        <v>9</v>
      </c>
      <c r="G21" s="795" t="s">
        <v>9</v>
      </c>
      <c r="H21" s="795" t="s">
        <v>9</v>
      </c>
      <c r="I21" s="795" t="s">
        <v>9</v>
      </c>
      <c r="J21" s="795" t="s">
        <v>9</v>
      </c>
      <c r="K21" s="795" t="s">
        <v>9</v>
      </c>
      <c r="L21" s="795" t="s">
        <v>9</v>
      </c>
      <c r="M21" s="795" t="s">
        <v>9</v>
      </c>
      <c r="N21" s="795" t="s">
        <v>9</v>
      </c>
      <c r="O21" s="795" t="s">
        <v>9</v>
      </c>
      <c r="P21" s="795" t="s">
        <v>9</v>
      </c>
      <c r="Q21" s="795" t="s">
        <v>9</v>
      </c>
      <c r="R21" s="547"/>
      <c r="S21" s="431"/>
    </row>
    <row r="22" spans="1:19" ht="9.75" customHeight="1">
      <c r="A22" s="421"/>
      <c r="B22" s="490"/>
      <c r="C22" s="1536" t="s">
        <v>126</v>
      </c>
      <c r="D22" s="1536"/>
      <c r="E22" s="795">
        <v>47999</v>
      </c>
      <c r="F22" s="795">
        <v>11392</v>
      </c>
      <c r="G22" s="795">
        <v>495</v>
      </c>
      <c r="H22" s="795">
        <v>42929</v>
      </c>
      <c r="I22" s="795" t="s">
        <v>450</v>
      </c>
      <c r="J22" s="795" t="s">
        <v>450</v>
      </c>
      <c r="K22" s="795" t="s">
        <v>450</v>
      </c>
      <c r="L22" s="795" t="s">
        <v>9</v>
      </c>
      <c r="M22" s="795">
        <v>25584</v>
      </c>
      <c r="N22" s="795">
        <v>11598</v>
      </c>
      <c r="O22" s="795">
        <v>41160</v>
      </c>
      <c r="P22" s="795">
        <v>2914</v>
      </c>
      <c r="Q22" s="795">
        <v>1756</v>
      </c>
      <c r="R22" s="547"/>
      <c r="S22" s="431"/>
    </row>
    <row r="23" spans="1:19" ht="9.75" customHeight="1">
      <c r="A23" s="421"/>
      <c r="B23" s="490"/>
      <c r="C23" s="1536" t="s">
        <v>125</v>
      </c>
      <c r="D23" s="1536"/>
      <c r="E23" s="795" t="s">
        <v>9</v>
      </c>
      <c r="F23" s="795" t="s">
        <v>9</v>
      </c>
      <c r="G23" s="795" t="s">
        <v>9</v>
      </c>
      <c r="H23" s="795" t="s">
        <v>9</v>
      </c>
      <c r="I23" s="795" t="s">
        <v>9</v>
      </c>
      <c r="J23" s="795" t="s">
        <v>450</v>
      </c>
      <c r="K23" s="795" t="s">
        <v>9</v>
      </c>
      <c r="L23" s="795" t="s">
        <v>9</v>
      </c>
      <c r="M23" s="795" t="s">
        <v>9</v>
      </c>
      <c r="N23" s="795" t="s">
        <v>9</v>
      </c>
      <c r="O23" s="795" t="s">
        <v>9</v>
      </c>
      <c r="P23" s="795" t="s">
        <v>9</v>
      </c>
      <c r="Q23" s="795">
        <v>11</v>
      </c>
      <c r="R23" s="547"/>
      <c r="S23" s="431"/>
    </row>
    <row r="24" spans="1:19" ht="9.75" customHeight="1">
      <c r="A24" s="421"/>
      <c r="B24" s="490"/>
      <c r="C24" s="1536" t="s">
        <v>124</v>
      </c>
      <c r="D24" s="1536"/>
      <c r="E24" s="795" t="s">
        <v>9</v>
      </c>
      <c r="F24" s="795" t="s">
        <v>9</v>
      </c>
      <c r="G24" s="795" t="s">
        <v>9</v>
      </c>
      <c r="H24" s="795" t="s">
        <v>9</v>
      </c>
      <c r="I24" s="795" t="s">
        <v>9</v>
      </c>
      <c r="J24" s="795" t="s">
        <v>9</v>
      </c>
      <c r="K24" s="795" t="s">
        <v>9</v>
      </c>
      <c r="L24" s="795" t="s">
        <v>9</v>
      </c>
      <c r="M24" s="795" t="s">
        <v>9</v>
      </c>
      <c r="N24" s="795" t="s">
        <v>9</v>
      </c>
      <c r="O24" s="795" t="s">
        <v>9</v>
      </c>
      <c r="P24" s="795" t="s">
        <v>9</v>
      </c>
      <c r="Q24" s="795" t="s">
        <v>9</v>
      </c>
      <c r="R24" s="547"/>
      <c r="S24" s="431"/>
    </row>
    <row r="25" spans="1:19" ht="9.75" customHeight="1">
      <c r="A25" s="421"/>
      <c r="B25" s="490"/>
      <c r="C25" s="1536" t="s">
        <v>123</v>
      </c>
      <c r="D25" s="1536"/>
      <c r="E25" s="795" t="s">
        <v>9</v>
      </c>
      <c r="F25" s="795" t="s">
        <v>9</v>
      </c>
      <c r="G25" s="795" t="s">
        <v>9</v>
      </c>
      <c r="H25" s="795" t="s">
        <v>9</v>
      </c>
      <c r="I25" s="795" t="s">
        <v>9</v>
      </c>
      <c r="J25" s="795" t="s">
        <v>9</v>
      </c>
      <c r="K25" s="795" t="s">
        <v>9</v>
      </c>
      <c r="L25" s="795" t="s">
        <v>9</v>
      </c>
      <c r="M25" s="795" t="s">
        <v>9</v>
      </c>
      <c r="N25" s="795" t="s">
        <v>9</v>
      </c>
      <c r="O25" s="795" t="s">
        <v>9</v>
      </c>
      <c r="P25" s="795" t="s">
        <v>9</v>
      </c>
      <c r="Q25" s="795" t="s">
        <v>9</v>
      </c>
      <c r="R25" s="547"/>
      <c r="S25" s="431"/>
    </row>
    <row r="26" spans="1:19" ht="9.75" customHeight="1">
      <c r="A26" s="421"/>
      <c r="B26" s="490"/>
      <c r="C26" s="1536" t="s">
        <v>122</v>
      </c>
      <c r="D26" s="1536"/>
      <c r="E26" s="795">
        <v>255</v>
      </c>
      <c r="F26" s="795" t="s">
        <v>9</v>
      </c>
      <c r="G26" s="795" t="s">
        <v>9</v>
      </c>
      <c r="H26" s="795">
        <v>36689</v>
      </c>
      <c r="I26" s="795" t="s">
        <v>450</v>
      </c>
      <c r="J26" s="795" t="s">
        <v>9</v>
      </c>
      <c r="K26" s="795" t="s">
        <v>450</v>
      </c>
      <c r="L26" s="795" t="s">
        <v>9</v>
      </c>
      <c r="M26" s="795">
        <v>6256</v>
      </c>
      <c r="N26" s="795">
        <v>3174</v>
      </c>
      <c r="O26" s="795" t="s">
        <v>9</v>
      </c>
      <c r="P26" s="795">
        <v>6622</v>
      </c>
      <c r="Q26" s="795">
        <v>4378</v>
      </c>
      <c r="R26" s="547"/>
      <c r="S26" s="431"/>
    </row>
    <row r="27" spans="1:19" ht="9.75" customHeight="1">
      <c r="A27" s="421"/>
      <c r="B27" s="490"/>
      <c r="C27" s="1536" t="s">
        <v>121</v>
      </c>
      <c r="D27" s="1536"/>
      <c r="E27" s="795" t="s">
        <v>9</v>
      </c>
      <c r="F27" s="795">
        <v>518</v>
      </c>
      <c r="G27" s="795">
        <v>184</v>
      </c>
      <c r="H27" s="795">
        <v>1957</v>
      </c>
      <c r="I27" s="795" t="s">
        <v>9</v>
      </c>
      <c r="J27" s="795" t="s">
        <v>9</v>
      </c>
      <c r="K27" s="795" t="s">
        <v>450</v>
      </c>
      <c r="L27" s="795">
        <v>42</v>
      </c>
      <c r="M27" s="795">
        <v>160</v>
      </c>
      <c r="N27" s="795">
        <v>10642</v>
      </c>
      <c r="O27" s="795">
        <v>364</v>
      </c>
      <c r="P27" s="795">
        <v>364</v>
      </c>
      <c r="Q27" s="795">
        <v>1314</v>
      </c>
      <c r="R27" s="547"/>
      <c r="S27" s="431"/>
    </row>
    <row r="28" spans="1:19" ht="9.75" customHeight="1">
      <c r="A28" s="421"/>
      <c r="B28" s="490"/>
      <c r="C28" s="1536" t="s">
        <v>120</v>
      </c>
      <c r="D28" s="1536"/>
      <c r="E28" s="795" t="s">
        <v>9</v>
      </c>
      <c r="F28" s="795" t="s">
        <v>9</v>
      </c>
      <c r="G28" s="795" t="s">
        <v>9</v>
      </c>
      <c r="H28" s="795" t="s">
        <v>9</v>
      </c>
      <c r="I28" s="795" t="s">
        <v>9</v>
      </c>
      <c r="J28" s="795" t="s">
        <v>9</v>
      </c>
      <c r="K28" s="795" t="s">
        <v>9</v>
      </c>
      <c r="L28" s="795" t="s">
        <v>9</v>
      </c>
      <c r="M28" s="795" t="s">
        <v>9</v>
      </c>
      <c r="N28" s="795" t="s">
        <v>9</v>
      </c>
      <c r="O28" s="795" t="s">
        <v>9</v>
      </c>
      <c r="P28" s="795" t="s">
        <v>9</v>
      </c>
      <c r="Q28" s="795" t="s">
        <v>9</v>
      </c>
      <c r="R28" s="547"/>
      <c r="S28" s="431"/>
    </row>
    <row r="29" spans="1:19" ht="9.75" customHeight="1">
      <c r="A29" s="421"/>
      <c r="B29" s="490"/>
      <c r="C29" s="1536" t="s">
        <v>119</v>
      </c>
      <c r="D29" s="1536"/>
      <c r="E29" s="795" t="s">
        <v>9</v>
      </c>
      <c r="F29" s="795" t="s">
        <v>9</v>
      </c>
      <c r="G29" s="795" t="s">
        <v>9</v>
      </c>
      <c r="H29" s="795" t="s">
        <v>9</v>
      </c>
      <c r="I29" s="795" t="s">
        <v>9</v>
      </c>
      <c r="J29" s="795" t="s">
        <v>9</v>
      </c>
      <c r="K29" s="795" t="s">
        <v>9</v>
      </c>
      <c r="L29" s="795" t="s">
        <v>9</v>
      </c>
      <c r="M29" s="795" t="s">
        <v>9</v>
      </c>
      <c r="N29" s="795" t="s">
        <v>9</v>
      </c>
      <c r="O29" s="795" t="s">
        <v>9</v>
      </c>
      <c r="P29" s="795" t="s">
        <v>9</v>
      </c>
      <c r="Q29" s="795" t="s">
        <v>9</v>
      </c>
      <c r="R29" s="547"/>
      <c r="S29" s="431"/>
    </row>
    <row r="30" spans="1:19" ht="9.75" customHeight="1">
      <c r="A30" s="421"/>
      <c r="B30" s="490"/>
      <c r="C30" s="1536" t="s">
        <v>118</v>
      </c>
      <c r="D30" s="1536"/>
      <c r="E30" s="795" t="s">
        <v>9</v>
      </c>
      <c r="F30" s="795" t="s">
        <v>9</v>
      </c>
      <c r="G30" s="795" t="s">
        <v>9</v>
      </c>
      <c r="H30" s="795" t="s">
        <v>9</v>
      </c>
      <c r="I30" s="795" t="s">
        <v>9</v>
      </c>
      <c r="J30" s="795" t="s">
        <v>450</v>
      </c>
      <c r="K30" s="795" t="s">
        <v>9</v>
      </c>
      <c r="L30" s="795" t="s">
        <v>9</v>
      </c>
      <c r="M30" s="795" t="s">
        <v>9</v>
      </c>
      <c r="N30" s="795" t="s">
        <v>9</v>
      </c>
      <c r="O30" s="795" t="s">
        <v>9</v>
      </c>
      <c r="P30" s="795" t="s">
        <v>9</v>
      </c>
      <c r="Q30" s="795" t="s">
        <v>9</v>
      </c>
      <c r="R30" s="547"/>
      <c r="S30" s="431"/>
    </row>
    <row r="31" spans="1:19" ht="9.75" customHeight="1">
      <c r="A31" s="421"/>
      <c r="B31" s="490"/>
      <c r="C31" s="1536" t="s">
        <v>117</v>
      </c>
      <c r="D31" s="1536"/>
      <c r="E31" s="795" t="s">
        <v>9</v>
      </c>
      <c r="F31" s="795" t="s">
        <v>9</v>
      </c>
      <c r="G31" s="795" t="s">
        <v>9</v>
      </c>
      <c r="H31" s="795" t="s">
        <v>9</v>
      </c>
      <c r="I31" s="795" t="s">
        <v>9</v>
      </c>
      <c r="J31" s="795" t="s">
        <v>450</v>
      </c>
      <c r="K31" s="795" t="s">
        <v>9</v>
      </c>
      <c r="L31" s="795" t="s">
        <v>9</v>
      </c>
      <c r="M31" s="795" t="s">
        <v>9</v>
      </c>
      <c r="N31" s="795" t="s">
        <v>9</v>
      </c>
      <c r="O31" s="795" t="s">
        <v>9</v>
      </c>
      <c r="P31" s="795" t="s">
        <v>9</v>
      </c>
      <c r="Q31" s="795" t="s">
        <v>9</v>
      </c>
      <c r="R31" s="519"/>
      <c r="S31" s="431"/>
    </row>
    <row r="32" spans="1:19" ht="9.75" customHeight="1">
      <c r="A32" s="421"/>
      <c r="B32" s="490"/>
      <c r="C32" s="1536" t="s">
        <v>116</v>
      </c>
      <c r="D32" s="1536"/>
      <c r="E32" s="795" t="s">
        <v>9</v>
      </c>
      <c r="F32" s="795" t="s">
        <v>9</v>
      </c>
      <c r="G32" s="795">
        <v>1446</v>
      </c>
      <c r="H32" s="795" t="s">
        <v>9</v>
      </c>
      <c r="I32" s="795" t="s">
        <v>9</v>
      </c>
      <c r="J32" s="795" t="s">
        <v>450</v>
      </c>
      <c r="K32" s="795" t="s">
        <v>9</v>
      </c>
      <c r="L32" s="795" t="s">
        <v>9</v>
      </c>
      <c r="M32" s="795" t="s">
        <v>9</v>
      </c>
      <c r="N32" s="795" t="s">
        <v>9</v>
      </c>
      <c r="O32" s="795" t="s">
        <v>9</v>
      </c>
      <c r="P32" s="795" t="s">
        <v>9</v>
      </c>
      <c r="Q32" s="795" t="s">
        <v>9</v>
      </c>
      <c r="R32" s="519"/>
      <c r="S32" s="431"/>
    </row>
    <row r="33" spans="1:19" ht="9.75" customHeight="1">
      <c r="A33" s="421"/>
      <c r="B33" s="490"/>
      <c r="C33" s="1536" t="s">
        <v>115</v>
      </c>
      <c r="D33" s="1536"/>
      <c r="E33" s="795" t="s">
        <v>9</v>
      </c>
      <c r="F33" s="795" t="s">
        <v>9</v>
      </c>
      <c r="G33" s="795" t="s">
        <v>9</v>
      </c>
      <c r="H33" s="795">
        <v>17930</v>
      </c>
      <c r="I33" s="795" t="s">
        <v>9</v>
      </c>
      <c r="J33" s="795" t="s">
        <v>450</v>
      </c>
      <c r="K33" s="795" t="s">
        <v>450</v>
      </c>
      <c r="L33" s="795" t="s">
        <v>9</v>
      </c>
      <c r="M33" s="795" t="s">
        <v>9</v>
      </c>
      <c r="N33" s="795" t="s">
        <v>9</v>
      </c>
      <c r="O33" s="795" t="s">
        <v>9</v>
      </c>
      <c r="P33" s="795" t="s">
        <v>9</v>
      </c>
      <c r="Q33" s="795" t="s">
        <v>9</v>
      </c>
      <c r="R33" s="519"/>
      <c r="S33" s="431"/>
    </row>
    <row r="34" spans="1:19" ht="9.75" customHeight="1">
      <c r="A34" s="421">
        <v>4661</v>
      </c>
      <c r="B34" s="490"/>
      <c r="C34" s="1560" t="s">
        <v>114</v>
      </c>
      <c r="D34" s="1560"/>
      <c r="E34" s="795">
        <v>30</v>
      </c>
      <c r="F34" s="795" t="s">
        <v>9</v>
      </c>
      <c r="G34" s="795" t="s">
        <v>9</v>
      </c>
      <c r="H34" s="795" t="s">
        <v>9</v>
      </c>
      <c r="I34" s="795" t="s">
        <v>9</v>
      </c>
      <c r="J34" s="795" t="s">
        <v>9</v>
      </c>
      <c r="K34" s="795" t="s">
        <v>9</v>
      </c>
      <c r="L34" s="795" t="s">
        <v>9</v>
      </c>
      <c r="M34" s="795" t="s">
        <v>9</v>
      </c>
      <c r="N34" s="795" t="s">
        <v>9</v>
      </c>
      <c r="O34" s="795" t="s">
        <v>9</v>
      </c>
      <c r="P34" s="795" t="s">
        <v>9</v>
      </c>
      <c r="Q34" s="795" t="s">
        <v>9</v>
      </c>
      <c r="R34" s="519"/>
      <c r="S34" s="431"/>
    </row>
    <row r="35" spans="1:19" ht="9.75" customHeight="1">
      <c r="A35" s="421"/>
      <c r="B35" s="490"/>
      <c r="C35" s="1536" t="s">
        <v>113</v>
      </c>
      <c r="D35" s="1536"/>
      <c r="E35" s="795">
        <v>310</v>
      </c>
      <c r="F35" s="795" t="s">
        <v>9</v>
      </c>
      <c r="G35" s="795" t="s">
        <v>9</v>
      </c>
      <c r="H35" s="795">
        <v>12306</v>
      </c>
      <c r="I35" s="795" t="s">
        <v>9</v>
      </c>
      <c r="J35" s="795" t="s">
        <v>9</v>
      </c>
      <c r="K35" s="795" t="s">
        <v>9</v>
      </c>
      <c r="L35" s="795" t="s">
        <v>9</v>
      </c>
      <c r="M35" s="795" t="s">
        <v>9</v>
      </c>
      <c r="N35" s="795" t="s">
        <v>9</v>
      </c>
      <c r="O35" s="795">
        <v>21466</v>
      </c>
      <c r="P35" s="795">
        <v>49</v>
      </c>
      <c r="Q35" s="795" t="s">
        <v>9</v>
      </c>
      <c r="R35" s="519"/>
      <c r="S35" s="431"/>
    </row>
    <row r="36" spans="1:19" ht="9.75" customHeight="1">
      <c r="A36" s="421"/>
      <c r="B36" s="490"/>
      <c r="C36" s="1536" t="s">
        <v>112</v>
      </c>
      <c r="D36" s="1536"/>
      <c r="E36" s="795" t="s">
        <v>9</v>
      </c>
      <c r="F36" s="795" t="s">
        <v>9</v>
      </c>
      <c r="G36" s="795" t="s">
        <v>9</v>
      </c>
      <c r="H36" s="795" t="s">
        <v>9</v>
      </c>
      <c r="I36" s="795" t="s">
        <v>9</v>
      </c>
      <c r="J36" s="795" t="s">
        <v>450</v>
      </c>
      <c r="K36" s="795" t="s">
        <v>9</v>
      </c>
      <c r="L36" s="795" t="s">
        <v>9</v>
      </c>
      <c r="M36" s="795" t="s">
        <v>9</v>
      </c>
      <c r="N36" s="795" t="s">
        <v>9</v>
      </c>
      <c r="O36" s="795" t="s">
        <v>9</v>
      </c>
      <c r="P36" s="795" t="s">
        <v>9</v>
      </c>
      <c r="Q36" s="795" t="s">
        <v>9</v>
      </c>
      <c r="R36" s="519"/>
      <c r="S36" s="431"/>
    </row>
    <row r="37" spans="1:19" ht="9.75" customHeight="1">
      <c r="A37" s="421"/>
      <c r="B37" s="490"/>
      <c r="C37" s="1536" t="s">
        <v>304</v>
      </c>
      <c r="D37" s="1536"/>
      <c r="E37" s="795" t="s">
        <v>9</v>
      </c>
      <c r="F37" s="795" t="s">
        <v>9</v>
      </c>
      <c r="G37" s="795" t="s">
        <v>9</v>
      </c>
      <c r="H37" s="795" t="s">
        <v>9</v>
      </c>
      <c r="I37" s="795" t="s">
        <v>9</v>
      </c>
      <c r="J37" s="795" t="s">
        <v>9</v>
      </c>
      <c r="K37" s="795" t="s">
        <v>9</v>
      </c>
      <c r="L37" s="795" t="s">
        <v>9</v>
      </c>
      <c r="M37" s="795">
        <v>8</v>
      </c>
      <c r="N37" s="795" t="s">
        <v>9</v>
      </c>
      <c r="O37" s="795" t="s">
        <v>9</v>
      </c>
      <c r="P37" s="795" t="s">
        <v>9</v>
      </c>
      <c r="Q37" s="795" t="s">
        <v>9</v>
      </c>
      <c r="R37" s="547"/>
      <c r="S37" s="431"/>
    </row>
    <row r="38" spans="1:19" ht="9.75" customHeight="1">
      <c r="A38" s="421"/>
      <c r="B38" s="490"/>
      <c r="C38" s="1536" t="s">
        <v>111</v>
      </c>
      <c r="D38" s="1536"/>
      <c r="E38" s="795" t="s">
        <v>9</v>
      </c>
      <c r="F38" s="795" t="s">
        <v>9</v>
      </c>
      <c r="G38" s="795" t="s">
        <v>9</v>
      </c>
      <c r="H38" s="795" t="s">
        <v>9</v>
      </c>
      <c r="I38" s="795" t="s">
        <v>9</v>
      </c>
      <c r="J38" s="795" t="s">
        <v>9</v>
      </c>
      <c r="K38" s="795" t="s">
        <v>9</v>
      </c>
      <c r="L38" s="795" t="s">
        <v>9</v>
      </c>
      <c r="M38" s="795" t="s">
        <v>9</v>
      </c>
      <c r="N38" s="795" t="s">
        <v>9</v>
      </c>
      <c r="O38" s="795" t="s">
        <v>9</v>
      </c>
      <c r="P38" s="795" t="s">
        <v>9</v>
      </c>
      <c r="Q38" s="795" t="s">
        <v>9</v>
      </c>
      <c r="R38" s="547"/>
      <c r="S38" s="431"/>
    </row>
    <row r="39" spans="1:19" ht="9.75" customHeight="1">
      <c r="A39" s="421"/>
      <c r="B39" s="490"/>
      <c r="C39" s="1536" t="s">
        <v>110</v>
      </c>
      <c r="D39" s="1536"/>
      <c r="E39" s="795" t="s">
        <v>9</v>
      </c>
      <c r="F39" s="795" t="s">
        <v>9</v>
      </c>
      <c r="G39" s="795" t="s">
        <v>9</v>
      </c>
      <c r="H39" s="795" t="s">
        <v>9</v>
      </c>
      <c r="I39" s="795" t="s">
        <v>9</v>
      </c>
      <c r="J39" s="795" t="s">
        <v>9</v>
      </c>
      <c r="K39" s="795" t="s">
        <v>9</v>
      </c>
      <c r="L39" s="795" t="s">
        <v>9</v>
      </c>
      <c r="M39" s="795" t="s">
        <v>9</v>
      </c>
      <c r="N39" s="795" t="s">
        <v>9</v>
      </c>
      <c r="O39" s="795" t="s">
        <v>9</v>
      </c>
      <c r="P39" s="795" t="s">
        <v>9</v>
      </c>
      <c r="Q39" s="795" t="s">
        <v>9</v>
      </c>
      <c r="R39" s="547"/>
      <c r="S39" s="431"/>
    </row>
    <row r="40" spans="1:19" s="510" customFormat="1" ht="9.75" customHeight="1">
      <c r="A40" s="507"/>
      <c r="B40" s="508"/>
      <c r="C40" s="1536" t="s">
        <v>109</v>
      </c>
      <c r="D40" s="1536"/>
      <c r="E40" s="795" t="s">
        <v>9</v>
      </c>
      <c r="F40" s="795" t="s">
        <v>9</v>
      </c>
      <c r="G40" s="795" t="s">
        <v>9</v>
      </c>
      <c r="H40" s="795" t="s">
        <v>9</v>
      </c>
      <c r="I40" s="795" t="s">
        <v>9</v>
      </c>
      <c r="J40" s="795" t="s">
        <v>9</v>
      </c>
      <c r="K40" s="795" t="s">
        <v>9</v>
      </c>
      <c r="L40" s="795" t="s">
        <v>9</v>
      </c>
      <c r="M40" s="795" t="s">
        <v>9</v>
      </c>
      <c r="N40" s="795" t="s">
        <v>9</v>
      </c>
      <c r="O40" s="795" t="s">
        <v>9</v>
      </c>
      <c r="P40" s="795" t="s">
        <v>9</v>
      </c>
      <c r="Q40" s="795" t="s">
        <v>9</v>
      </c>
      <c r="R40" s="547"/>
      <c r="S40" s="486"/>
    </row>
    <row r="41" spans="1:19" s="510" customFormat="1" ht="9.75" customHeight="1">
      <c r="A41" s="507"/>
      <c r="B41" s="508"/>
      <c r="C41" s="1537" t="s">
        <v>108</v>
      </c>
      <c r="D41" s="1537"/>
      <c r="E41" s="795" t="s">
        <v>9</v>
      </c>
      <c r="F41" s="795" t="s">
        <v>9</v>
      </c>
      <c r="G41" s="795" t="s">
        <v>9</v>
      </c>
      <c r="H41" s="795" t="s">
        <v>9</v>
      </c>
      <c r="I41" s="795" t="s">
        <v>9</v>
      </c>
      <c r="J41" s="795" t="s">
        <v>9</v>
      </c>
      <c r="K41" s="795" t="s">
        <v>9</v>
      </c>
      <c r="L41" s="795" t="s">
        <v>9</v>
      </c>
      <c r="M41" s="795" t="s">
        <v>9</v>
      </c>
      <c r="N41" s="795" t="s">
        <v>9</v>
      </c>
      <c r="O41" s="795" t="s">
        <v>9</v>
      </c>
      <c r="P41" s="795" t="s">
        <v>9</v>
      </c>
      <c r="Q41" s="795" t="s">
        <v>9</v>
      </c>
      <c r="R41" s="547"/>
      <c r="S41" s="486"/>
    </row>
    <row r="42" spans="1:19" s="435" customFormat="1" ht="29.25" customHeight="1">
      <c r="A42" s="433"/>
      <c r="B42" s="594"/>
      <c r="C42" s="1538" t="s">
        <v>257</v>
      </c>
      <c r="D42" s="1538"/>
      <c r="E42" s="1538"/>
      <c r="F42" s="1538"/>
      <c r="G42" s="1538"/>
      <c r="H42" s="1538"/>
      <c r="I42" s="1538"/>
      <c r="J42" s="1538"/>
      <c r="K42" s="1538"/>
      <c r="L42" s="1538"/>
      <c r="M42" s="1538"/>
      <c r="N42" s="1538"/>
      <c r="O42" s="1538"/>
      <c r="P42" s="1538"/>
      <c r="Q42" s="1538"/>
      <c r="R42" s="656"/>
      <c r="S42" s="434"/>
    </row>
    <row r="43" spans="1:19" ht="13.5" customHeight="1">
      <c r="A43" s="421"/>
      <c r="B43" s="490"/>
      <c r="C43" s="1546" t="s">
        <v>183</v>
      </c>
      <c r="D43" s="1547"/>
      <c r="E43" s="1547"/>
      <c r="F43" s="1547"/>
      <c r="G43" s="1547"/>
      <c r="H43" s="1547"/>
      <c r="I43" s="1547"/>
      <c r="J43" s="1547"/>
      <c r="K43" s="1547"/>
      <c r="L43" s="1547"/>
      <c r="M43" s="1547"/>
      <c r="N43" s="1547"/>
      <c r="O43" s="1547"/>
      <c r="P43" s="1547"/>
      <c r="Q43" s="1548"/>
      <c r="R43" s="431"/>
      <c r="S43" s="431"/>
    </row>
    <row r="44" spans="1:19" s="535" customFormat="1" ht="2.25" customHeight="1">
      <c r="A44" s="532"/>
      <c r="B44" s="533"/>
      <c r="C44" s="534"/>
      <c r="D44" s="450"/>
      <c r="E44" s="906"/>
      <c r="F44" s="906"/>
      <c r="G44" s="906"/>
      <c r="H44" s="906"/>
      <c r="I44" s="906"/>
      <c r="J44" s="906"/>
      <c r="K44" s="906"/>
      <c r="L44" s="906"/>
      <c r="M44" s="906"/>
      <c r="N44" s="906"/>
      <c r="O44" s="906"/>
      <c r="P44" s="906"/>
      <c r="Q44" s="906"/>
      <c r="R44" s="467"/>
      <c r="S44" s="467"/>
    </row>
    <row r="45" spans="1:19" ht="12.75" customHeight="1">
      <c r="A45" s="421"/>
      <c r="B45" s="490"/>
      <c r="C45" s="436"/>
      <c r="D45" s="436"/>
      <c r="E45" s="1034">
        <v>2002</v>
      </c>
      <c r="F45" s="838">
        <v>2003</v>
      </c>
      <c r="G45" s="1034">
        <v>2004</v>
      </c>
      <c r="H45" s="1034">
        <v>2005</v>
      </c>
      <c r="I45" s="838">
        <v>2006</v>
      </c>
      <c r="J45" s="1034">
        <v>2007</v>
      </c>
      <c r="K45" s="1034">
        <v>2008</v>
      </c>
      <c r="L45" s="838">
        <v>2009</v>
      </c>
      <c r="M45" s="1034">
        <v>2010</v>
      </c>
      <c r="N45" s="1034">
        <v>2011</v>
      </c>
      <c r="O45" s="838">
        <v>2012</v>
      </c>
      <c r="P45" s="1034">
        <v>2013</v>
      </c>
      <c r="Q45" s="1034">
        <v>2014</v>
      </c>
      <c r="R45" s="547"/>
      <c r="S45" s="431"/>
    </row>
    <row r="46" spans="1:19" s="1039" customFormat="1" ht="11.25" customHeight="1">
      <c r="A46" s="1035"/>
      <c r="B46" s="1036"/>
      <c r="C46" s="1545" t="s">
        <v>68</v>
      </c>
      <c r="D46" s="1545"/>
      <c r="E46" s="1040">
        <v>510</v>
      </c>
      <c r="F46" s="1040">
        <v>521</v>
      </c>
      <c r="G46" s="1040">
        <v>208</v>
      </c>
      <c r="H46" s="1040">
        <v>334</v>
      </c>
      <c r="I46" s="1040">
        <v>396</v>
      </c>
      <c r="J46" s="1040">
        <v>343</v>
      </c>
      <c r="K46" s="1040">
        <v>441</v>
      </c>
      <c r="L46" s="1040">
        <v>361</v>
      </c>
      <c r="M46" s="1040">
        <v>352</v>
      </c>
      <c r="N46" s="1040">
        <v>200</v>
      </c>
      <c r="O46" s="1040">
        <v>107</v>
      </c>
      <c r="P46" s="1040">
        <v>106</v>
      </c>
      <c r="Q46" s="1040">
        <v>174</v>
      </c>
      <c r="R46" s="1037"/>
      <c r="S46" s="1038"/>
    </row>
    <row r="47" spans="1:19" s="1039" customFormat="1" ht="11.25" customHeight="1">
      <c r="A47" s="1035"/>
      <c r="B47" s="1036"/>
      <c r="C47" s="1549" t="s">
        <v>459</v>
      </c>
      <c r="D47" s="1545"/>
      <c r="E47" s="1040">
        <v>362</v>
      </c>
      <c r="F47" s="1040">
        <v>370</v>
      </c>
      <c r="G47" s="1040">
        <v>167</v>
      </c>
      <c r="H47" s="1040">
        <v>277</v>
      </c>
      <c r="I47" s="1040">
        <v>258</v>
      </c>
      <c r="J47" s="1040">
        <v>268</v>
      </c>
      <c r="K47" s="1040">
        <v>304</v>
      </c>
      <c r="L47" s="1040">
        <v>259</v>
      </c>
      <c r="M47" s="1040">
        <v>234</v>
      </c>
      <c r="N47" s="1040">
        <v>183</v>
      </c>
      <c r="O47" s="1040">
        <v>94</v>
      </c>
      <c r="P47" s="1040">
        <v>97</v>
      </c>
      <c r="Q47" s="1040">
        <v>161</v>
      </c>
      <c r="R47" s="1037"/>
      <c r="S47" s="1038"/>
    </row>
    <row r="48" spans="1:19" s="510" customFormat="1" ht="10.5" customHeight="1">
      <c r="A48" s="507"/>
      <c r="B48" s="508"/>
      <c r="C48" s="1032"/>
      <c r="D48" s="598" t="s">
        <v>250</v>
      </c>
      <c r="E48" s="795">
        <v>230</v>
      </c>
      <c r="F48" s="795">
        <v>232</v>
      </c>
      <c r="G48" s="795">
        <v>100</v>
      </c>
      <c r="H48" s="795">
        <v>151</v>
      </c>
      <c r="I48" s="795">
        <v>153</v>
      </c>
      <c r="J48" s="795">
        <v>160</v>
      </c>
      <c r="K48" s="795">
        <v>172</v>
      </c>
      <c r="L48" s="795">
        <v>142</v>
      </c>
      <c r="M48" s="795">
        <v>141</v>
      </c>
      <c r="N48" s="795">
        <v>93</v>
      </c>
      <c r="O48" s="795">
        <v>36</v>
      </c>
      <c r="P48" s="795">
        <v>27</v>
      </c>
      <c r="Q48" s="795">
        <v>49</v>
      </c>
      <c r="R48" s="547"/>
      <c r="S48" s="486"/>
    </row>
    <row r="49" spans="1:19" s="510" customFormat="1" ht="10.5" customHeight="1">
      <c r="A49" s="507"/>
      <c r="B49" s="508"/>
      <c r="C49" s="1032"/>
      <c r="D49" s="598" t="s">
        <v>251</v>
      </c>
      <c r="E49" s="795">
        <v>19</v>
      </c>
      <c r="F49" s="795">
        <v>30</v>
      </c>
      <c r="G49" s="795">
        <v>15</v>
      </c>
      <c r="H49" s="795">
        <v>28</v>
      </c>
      <c r="I49" s="795">
        <v>26</v>
      </c>
      <c r="J49" s="795">
        <v>27</v>
      </c>
      <c r="K49" s="795">
        <v>27</v>
      </c>
      <c r="L49" s="795">
        <v>22</v>
      </c>
      <c r="M49" s="795">
        <v>25</v>
      </c>
      <c r="N49" s="795">
        <v>22</v>
      </c>
      <c r="O49" s="795">
        <v>9</v>
      </c>
      <c r="P49" s="795">
        <v>18</v>
      </c>
      <c r="Q49" s="795">
        <v>23</v>
      </c>
      <c r="R49" s="547"/>
      <c r="S49" s="486"/>
    </row>
    <row r="50" spans="1:19" s="510" customFormat="1" ht="10.5" customHeight="1">
      <c r="A50" s="507"/>
      <c r="B50" s="508"/>
      <c r="C50" s="1032"/>
      <c r="D50" s="598" t="s">
        <v>252</v>
      </c>
      <c r="E50" s="795">
        <v>88</v>
      </c>
      <c r="F50" s="795">
        <v>80</v>
      </c>
      <c r="G50" s="795">
        <v>46</v>
      </c>
      <c r="H50" s="795">
        <v>73</v>
      </c>
      <c r="I50" s="795">
        <v>65</v>
      </c>
      <c r="J50" s="795">
        <v>64</v>
      </c>
      <c r="K50" s="795">
        <v>97</v>
      </c>
      <c r="L50" s="795">
        <v>87</v>
      </c>
      <c r="M50" s="795">
        <v>64</v>
      </c>
      <c r="N50" s="795">
        <v>55</v>
      </c>
      <c r="O50" s="795">
        <v>40</v>
      </c>
      <c r="P50" s="795">
        <v>49</v>
      </c>
      <c r="Q50" s="795">
        <v>80</v>
      </c>
      <c r="R50" s="547"/>
      <c r="S50" s="486"/>
    </row>
    <row r="51" spans="1:19" s="510" customFormat="1" ht="10.5" customHeight="1">
      <c r="A51" s="507"/>
      <c r="B51" s="508"/>
      <c r="C51" s="1032"/>
      <c r="D51" s="598" t="s">
        <v>254</v>
      </c>
      <c r="E51" s="795" t="s">
        <v>458</v>
      </c>
      <c r="F51" s="795" t="s">
        <v>458</v>
      </c>
      <c r="G51" s="795" t="s">
        <v>458</v>
      </c>
      <c r="H51" s="795">
        <v>1</v>
      </c>
      <c r="I51" s="795" t="s">
        <v>9</v>
      </c>
      <c r="J51" s="795" t="s">
        <v>9</v>
      </c>
      <c r="K51" s="795" t="s">
        <v>9</v>
      </c>
      <c r="L51" s="795">
        <v>1</v>
      </c>
      <c r="M51" s="795" t="s">
        <v>9</v>
      </c>
      <c r="N51" s="795">
        <v>1</v>
      </c>
      <c r="O51" s="795">
        <v>1</v>
      </c>
      <c r="P51" s="795" t="s">
        <v>9</v>
      </c>
      <c r="Q51" s="795" t="s">
        <v>9</v>
      </c>
      <c r="R51" s="547"/>
      <c r="S51" s="486"/>
    </row>
    <row r="52" spans="1:19" s="510" customFormat="1" ht="10.5" customHeight="1">
      <c r="A52" s="507"/>
      <c r="B52" s="508"/>
      <c r="C52" s="1032"/>
      <c r="D52" s="598" t="s">
        <v>253</v>
      </c>
      <c r="E52" s="835">
        <v>25</v>
      </c>
      <c r="F52" s="835">
        <v>28</v>
      </c>
      <c r="G52" s="835">
        <v>6</v>
      </c>
      <c r="H52" s="835">
        <v>24</v>
      </c>
      <c r="I52" s="835">
        <v>14</v>
      </c>
      <c r="J52" s="835">
        <v>17</v>
      </c>
      <c r="K52" s="835">
        <v>8</v>
      </c>
      <c r="L52" s="835">
        <v>7</v>
      </c>
      <c r="M52" s="835">
        <v>4</v>
      </c>
      <c r="N52" s="835">
        <v>12</v>
      </c>
      <c r="O52" s="835">
        <v>8</v>
      </c>
      <c r="P52" s="835">
        <v>3</v>
      </c>
      <c r="Q52" s="835">
        <v>9</v>
      </c>
      <c r="R52" s="547"/>
      <c r="S52" s="486"/>
    </row>
    <row r="53" spans="1:19" s="1039" customFormat="1" ht="11.25" customHeight="1">
      <c r="A53" s="1035"/>
      <c r="B53" s="1036"/>
      <c r="C53" s="1545" t="s">
        <v>460</v>
      </c>
      <c r="D53" s="1545"/>
      <c r="E53" s="1040">
        <v>148</v>
      </c>
      <c r="F53" s="1040">
        <v>151</v>
      </c>
      <c r="G53" s="1040">
        <v>41</v>
      </c>
      <c r="H53" s="1040">
        <v>57</v>
      </c>
      <c r="I53" s="1040">
        <v>138</v>
      </c>
      <c r="J53" s="1040">
        <v>75</v>
      </c>
      <c r="K53" s="1040">
        <v>137</v>
      </c>
      <c r="L53" s="1040">
        <v>102</v>
      </c>
      <c r="M53" s="1040">
        <v>118</v>
      </c>
      <c r="N53" s="1040">
        <v>17</v>
      </c>
      <c r="O53" s="1040">
        <v>13</v>
      </c>
      <c r="P53" s="1040">
        <v>9</v>
      </c>
      <c r="Q53" s="1040">
        <v>13</v>
      </c>
      <c r="R53" s="1037"/>
      <c r="S53" s="1038"/>
    </row>
    <row r="54" spans="1:19" s="510" customFormat="1" ht="10.5" customHeight="1">
      <c r="A54" s="507"/>
      <c r="B54" s="508"/>
      <c r="C54" s="1032"/>
      <c r="D54" s="598" t="s">
        <v>255</v>
      </c>
      <c r="E54" s="835">
        <v>1</v>
      </c>
      <c r="F54" s="835" t="s">
        <v>9</v>
      </c>
      <c r="G54" s="835">
        <v>1</v>
      </c>
      <c r="H54" s="835">
        <v>1</v>
      </c>
      <c r="I54" s="835">
        <v>1</v>
      </c>
      <c r="J54" s="835">
        <v>1</v>
      </c>
      <c r="K54" s="835" t="s">
        <v>9</v>
      </c>
      <c r="L54" s="835">
        <v>1</v>
      </c>
      <c r="M54" s="835">
        <v>2</v>
      </c>
      <c r="N54" s="835" t="s">
        <v>9</v>
      </c>
      <c r="O54" s="835">
        <v>1</v>
      </c>
      <c r="P54" s="835" t="s">
        <v>9</v>
      </c>
      <c r="Q54" s="835" t="s">
        <v>9</v>
      </c>
      <c r="R54" s="547"/>
      <c r="S54" s="486"/>
    </row>
    <row r="55" spans="1:19" s="510" customFormat="1" ht="10.5" customHeight="1">
      <c r="A55" s="507"/>
      <c r="B55" s="508"/>
      <c r="C55" s="1032"/>
      <c r="D55" s="598" t="s">
        <v>256</v>
      </c>
      <c r="E55" s="835">
        <v>147</v>
      </c>
      <c r="F55" s="835">
        <v>151</v>
      </c>
      <c r="G55" s="835">
        <v>40</v>
      </c>
      <c r="H55" s="835">
        <v>56</v>
      </c>
      <c r="I55" s="835">
        <v>137</v>
      </c>
      <c r="J55" s="835">
        <v>74</v>
      </c>
      <c r="K55" s="835">
        <v>137</v>
      </c>
      <c r="L55" s="835">
        <v>101</v>
      </c>
      <c r="M55" s="835">
        <v>116</v>
      </c>
      <c r="N55" s="835">
        <v>17</v>
      </c>
      <c r="O55" s="835">
        <v>12</v>
      </c>
      <c r="P55" s="835">
        <v>9</v>
      </c>
      <c r="Q55" s="835">
        <v>13</v>
      </c>
      <c r="R55" s="547"/>
      <c r="S55" s="486"/>
    </row>
    <row r="56" spans="1:19" s="810" customFormat="1" ht="13.5" customHeight="1">
      <c r="A56" s="806"/>
      <c r="B56" s="783"/>
      <c r="C56" s="521" t="s">
        <v>402</v>
      </c>
      <c r="D56" s="807"/>
      <c r="E56" s="492"/>
      <c r="F56" s="492"/>
      <c r="G56" s="522"/>
      <c r="H56" s="522"/>
      <c r="I56" s="808"/>
      <c r="J56" s="492"/>
      <c r="K56" s="492"/>
      <c r="L56" s="492"/>
      <c r="M56" s="492"/>
      <c r="N56" s="492"/>
      <c r="O56" s="492"/>
      <c r="P56" s="492" t="s">
        <v>105</v>
      </c>
      <c r="Q56" s="492"/>
      <c r="R56" s="809"/>
      <c r="S56" s="522"/>
    </row>
    <row r="57" spans="1:19" s="477" customFormat="1" ht="16.5" customHeight="1" thickBot="1">
      <c r="A57" s="512"/>
      <c r="B57" s="523"/>
      <c r="C57" s="993"/>
      <c r="D57" s="524"/>
      <c r="E57" s="526"/>
      <c r="F57" s="526"/>
      <c r="G57" s="526"/>
      <c r="H57" s="526"/>
      <c r="I57" s="526"/>
      <c r="J57" s="526"/>
      <c r="K57" s="526"/>
      <c r="L57" s="526"/>
      <c r="M57" s="526"/>
      <c r="N57" s="526"/>
      <c r="O57" s="526"/>
      <c r="P57" s="526"/>
      <c r="Q57" s="493" t="s">
        <v>73</v>
      </c>
      <c r="R57" s="527"/>
      <c r="S57" s="528"/>
    </row>
    <row r="58" spans="1:19" ht="13.5" customHeight="1" thickBot="1">
      <c r="A58" s="421"/>
      <c r="B58" s="523"/>
      <c r="C58" s="1542" t="s">
        <v>317</v>
      </c>
      <c r="D58" s="1543"/>
      <c r="E58" s="1543"/>
      <c r="F58" s="1543"/>
      <c r="G58" s="1543"/>
      <c r="H58" s="1543"/>
      <c r="I58" s="1543"/>
      <c r="J58" s="1543"/>
      <c r="K58" s="1543"/>
      <c r="L58" s="1543"/>
      <c r="M58" s="1543"/>
      <c r="N58" s="1543"/>
      <c r="O58" s="1543"/>
      <c r="P58" s="1543"/>
      <c r="Q58" s="1544"/>
      <c r="R58" s="493"/>
      <c r="S58" s="480"/>
    </row>
    <row r="59" spans="1:19" ht="3.75" customHeight="1">
      <c r="A59" s="421"/>
      <c r="B59" s="523"/>
      <c r="C59" s="1539" t="s">
        <v>69</v>
      </c>
      <c r="D59" s="1539"/>
      <c r="F59" s="1298"/>
      <c r="G59" s="1298"/>
      <c r="H59" s="1298"/>
      <c r="I59" s="1298"/>
      <c r="J59" s="1298"/>
      <c r="K59" s="1298"/>
      <c r="L59" s="1298"/>
      <c r="M59" s="530"/>
      <c r="N59" s="530"/>
      <c r="O59" s="530"/>
      <c r="P59" s="530"/>
      <c r="Q59" s="530"/>
      <c r="R59" s="527"/>
      <c r="S59" s="480"/>
    </row>
    <row r="60" spans="1:19" ht="13.5" customHeight="1">
      <c r="A60" s="421"/>
      <c r="B60" s="490"/>
      <c r="C60" s="1540"/>
      <c r="D60" s="1540"/>
      <c r="E60" s="1550">
        <v>2014</v>
      </c>
      <c r="F60" s="1550"/>
      <c r="G60" s="1550"/>
      <c r="H60" s="1550"/>
      <c r="I60" s="1550"/>
      <c r="J60" s="1550"/>
      <c r="K60" s="1550"/>
      <c r="L60" s="1550"/>
      <c r="M60" s="1473">
        <v>2015</v>
      </c>
      <c r="N60" s="1473"/>
      <c r="O60" s="1473"/>
      <c r="P60" s="1473"/>
      <c r="Q60" s="1473"/>
      <c r="R60" s="431"/>
      <c r="S60" s="431"/>
    </row>
    <row r="61" spans="1:19" ht="12.75" customHeight="1">
      <c r="A61" s="421"/>
      <c r="B61" s="490"/>
      <c r="C61" s="436"/>
      <c r="D61" s="436"/>
      <c r="E61" s="1034" t="s">
        <v>462</v>
      </c>
      <c r="F61" s="838" t="s">
        <v>100</v>
      </c>
      <c r="G61" s="838" t="s">
        <v>99</v>
      </c>
      <c r="H61" s="838" t="s">
        <v>98</v>
      </c>
      <c r="I61" s="838" t="s">
        <v>97</v>
      </c>
      <c r="J61" s="838" t="s">
        <v>96</v>
      </c>
      <c r="K61" s="838" t="s">
        <v>95</v>
      </c>
      <c r="L61" s="838" t="s">
        <v>94</v>
      </c>
      <c r="M61" s="992" t="s">
        <v>93</v>
      </c>
      <c r="N61" s="479" t="s">
        <v>104</v>
      </c>
      <c r="O61" s="1077" t="s">
        <v>103</v>
      </c>
      <c r="P61" s="838" t="s">
        <v>102</v>
      </c>
      <c r="Q61" s="838" t="s">
        <v>101</v>
      </c>
      <c r="R61" s="547"/>
      <c r="S61" s="431"/>
    </row>
    <row r="62" spans="1:19" ht="11.25" customHeight="1">
      <c r="A62" s="421"/>
      <c r="B62" s="523"/>
      <c r="C62" s="1541" t="s">
        <v>92</v>
      </c>
      <c r="D62" s="1541"/>
      <c r="E62" s="599"/>
      <c r="F62" s="599"/>
      <c r="G62" s="599"/>
      <c r="H62" s="599"/>
      <c r="I62" s="599"/>
      <c r="J62" s="599"/>
      <c r="K62" s="599"/>
      <c r="L62" s="599"/>
      <c r="M62" s="599"/>
      <c r="N62" s="599"/>
      <c r="O62" s="599"/>
      <c r="P62" s="599"/>
      <c r="Q62" s="599"/>
      <c r="R62" s="527"/>
      <c r="S62" s="480"/>
    </row>
    <row r="63" spans="1:19" s="535" customFormat="1" ht="9.75" customHeight="1">
      <c r="A63" s="532"/>
      <c r="B63" s="533"/>
      <c r="C63" s="534" t="s">
        <v>91</v>
      </c>
      <c r="D63" s="450"/>
      <c r="E63" s="906">
        <v>-0.13</v>
      </c>
      <c r="F63" s="906">
        <v>7.0000000000000007E-2</v>
      </c>
      <c r="G63" s="906">
        <v>-0.69</v>
      </c>
      <c r="H63" s="906">
        <v>-0.23</v>
      </c>
      <c r="I63" s="906">
        <v>0.56999999999999995</v>
      </c>
      <c r="J63" s="906">
        <v>0.33</v>
      </c>
      <c r="K63" s="906">
        <v>-0.21</v>
      </c>
      <c r="L63" s="906">
        <v>-0.02</v>
      </c>
      <c r="M63" s="906">
        <v>-1.41</v>
      </c>
      <c r="N63" s="906">
        <v>-7.0000000000000007E-2</v>
      </c>
      <c r="O63" s="906">
        <v>1.89</v>
      </c>
      <c r="P63" s="906">
        <v>0.32</v>
      </c>
      <c r="Q63" s="906">
        <v>0.43</v>
      </c>
      <c r="R63" s="467"/>
      <c r="S63" s="467"/>
    </row>
    <row r="64" spans="1:19" s="535" customFormat="1" ht="9.75" customHeight="1">
      <c r="A64" s="532"/>
      <c r="B64" s="533"/>
      <c r="C64" s="534" t="s">
        <v>90</v>
      </c>
      <c r="D64" s="450"/>
      <c r="E64" s="906">
        <v>-0.44</v>
      </c>
      <c r="F64" s="906">
        <v>-0.42</v>
      </c>
      <c r="G64" s="906">
        <v>-0.87</v>
      </c>
      <c r="H64" s="906">
        <v>-0.36</v>
      </c>
      <c r="I64" s="906">
        <v>-0.37</v>
      </c>
      <c r="J64" s="906">
        <v>0</v>
      </c>
      <c r="K64" s="906">
        <v>0.02</v>
      </c>
      <c r="L64" s="906">
        <v>-0.36</v>
      </c>
      <c r="M64" s="906">
        <v>-0.39</v>
      </c>
      <c r="N64" s="906">
        <v>-0.21</v>
      </c>
      <c r="O64" s="906">
        <v>0.31</v>
      </c>
      <c r="P64" s="906">
        <v>0.4</v>
      </c>
      <c r="Q64" s="906">
        <v>0.95</v>
      </c>
      <c r="R64" s="467"/>
      <c r="S64" s="467"/>
    </row>
    <row r="65" spans="1:19" s="535" customFormat="1" ht="11.25" customHeight="1">
      <c r="A65" s="532"/>
      <c r="B65" s="533"/>
      <c r="C65" s="534" t="s">
        <v>265</v>
      </c>
      <c r="D65" s="450"/>
      <c r="E65" s="906">
        <v>7.0000000000000007E-2</v>
      </c>
      <c r="F65" s="906">
        <v>-0.05</v>
      </c>
      <c r="G65" s="906">
        <v>-0.18</v>
      </c>
      <c r="H65" s="906">
        <v>-0.23</v>
      </c>
      <c r="I65" s="906">
        <v>-0.27</v>
      </c>
      <c r="J65" s="906">
        <v>-0.25</v>
      </c>
      <c r="K65" s="906">
        <v>-0.23</v>
      </c>
      <c r="L65" s="906">
        <v>-0.28000000000000003</v>
      </c>
      <c r="M65" s="906">
        <v>-0.32</v>
      </c>
      <c r="N65" s="906">
        <v>-0.33</v>
      </c>
      <c r="O65" s="906">
        <v>-0.27</v>
      </c>
      <c r="P65" s="906">
        <v>-0.22</v>
      </c>
      <c r="Q65" s="906">
        <v>-0.11</v>
      </c>
      <c r="R65" s="467"/>
      <c r="S65" s="467"/>
    </row>
    <row r="66" spans="1:19" ht="11.25" customHeight="1">
      <c r="A66" s="421"/>
      <c r="B66" s="523"/>
      <c r="C66" s="988" t="s">
        <v>89</v>
      </c>
      <c r="D66" s="531"/>
      <c r="E66" s="536"/>
      <c r="F66" s="188"/>
      <c r="G66" s="584"/>
      <c r="H66" s="584"/>
      <c r="I66" s="584"/>
      <c r="J66" s="88"/>
      <c r="K66" s="536"/>
      <c r="L66" s="584"/>
      <c r="M66" s="584"/>
      <c r="N66" s="584"/>
      <c r="O66" s="584"/>
      <c r="P66" s="584"/>
      <c r="Q66" s="537"/>
      <c r="R66" s="527"/>
      <c r="S66" s="480"/>
    </row>
    <row r="67" spans="1:19" ht="9.75" customHeight="1">
      <c r="A67" s="421"/>
      <c r="B67" s="538"/>
      <c r="C67" s="488"/>
      <c r="D67" s="781" t="s">
        <v>598</v>
      </c>
      <c r="E67" s="625"/>
      <c r="F67" s="627"/>
      <c r="G67" s="83"/>
      <c r="H67" s="83"/>
      <c r="I67" s="83"/>
      <c r="J67" s="628">
        <v>5.8802498870992093</v>
      </c>
      <c r="K67" s="536"/>
      <c r="L67" s="584"/>
      <c r="M67" s="584"/>
      <c r="N67" s="584"/>
      <c r="O67" s="584"/>
      <c r="P67" s="584"/>
      <c r="Q67" s="1033">
        <f>+J67</f>
        <v>5.8802498870992093</v>
      </c>
      <c r="R67" s="527"/>
      <c r="S67" s="480"/>
    </row>
    <row r="68" spans="1:19" ht="9.75" customHeight="1">
      <c r="A68" s="421"/>
      <c r="B68" s="539"/>
      <c r="C68" s="450"/>
      <c r="D68" s="629" t="s">
        <v>599</v>
      </c>
      <c r="E68" s="630"/>
      <c r="F68" s="630"/>
      <c r="G68" s="630"/>
      <c r="H68" s="630"/>
      <c r="I68" s="630"/>
      <c r="J68" s="628">
        <v>3.8768312876843902</v>
      </c>
      <c r="K68" s="536"/>
      <c r="L68" s="208"/>
      <c r="M68" s="584"/>
      <c r="N68" s="584"/>
      <c r="O68" s="584"/>
      <c r="P68" s="584"/>
      <c r="Q68" s="1033">
        <f t="shared" ref="Q68:Q71" si="0">+J68</f>
        <v>3.8768312876843902</v>
      </c>
      <c r="R68" s="540"/>
      <c r="S68" s="540"/>
    </row>
    <row r="69" spans="1:19" ht="9.75" customHeight="1">
      <c r="A69" s="421"/>
      <c r="B69" s="539"/>
      <c r="C69" s="450"/>
      <c r="D69" s="629" t="s">
        <v>600</v>
      </c>
      <c r="E69" s="625"/>
      <c r="F69" s="189"/>
      <c r="G69" s="189"/>
      <c r="H69" s="83"/>
      <c r="I69" s="190"/>
      <c r="J69" s="628">
        <v>3.4691144658983042</v>
      </c>
      <c r="K69" s="536"/>
      <c r="L69" s="208"/>
      <c r="M69" s="584"/>
      <c r="N69" s="584"/>
      <c r="O69" s="584"/>
      <c r="P69" s="584"/>
      <c r="Q69" s="1033">
        <f t="shared" si="0"/>
        <v>3.4691144658983042</v>
      </c>
      <c r="R69" s="541"/>
      <c r="S69" s="480"/>
    </row>
    <row r="70" spans="1:19" ht="9.75" customHeight="1">
      <c r="A70" s="421"/>
      <c r="B70" s="539"/>
      <c r="C70" s="450"/>
      <c r="D70" s="629" t="s">
        <v>601</v>
      </c>
      <c r="E70" s="631"/>
      <c r="F70" s="629"/>
      <c r="G70" s="629"/>
      <c r="H70" s="629"/>
      <c r="I70" s="629"/>
      <c r="J70" s="628">
        <v>3.1999905986320965</v>
      </c>
      <c r="K70" s="536"/>
      <c r="L70" s="208"/>
      <c r="M70" s="584"/>
      <c r="N70" s="584"/>
      <c r="O70" s="584"/>
      <c r="P70" s="584"/>
      <c r="Q70" s="1033">
        <f t="shared" si="0"/>
        <v>3.1999905986320965</v>
      </c>
      <c r="R70" s="541"/>
      <c r="S70" s="480"/>
    </row>
    <row r="71" spans="1:19" ht="9.75" customHeight="1">
      <c r="A71" s="421"/>
      <c r="B71" s="539"/>
      <c r="C71" s="450"/>
      <c r="D71" s="632" t="s">
        <v>602</v>
      </c>
      <c r="E71" s="633"/>
      <c r="F71" s="633"/>
      <c r="G71" s="633"/>
      <c r="H71" s="633"/>
      <c r="I71" s="633"/>
      <c r="J71" s="628">
        <v>2.9015153019680939</v>
      </c>
      <c r="K71" s="536"/>
      <c r="L71" s="208"/>
      <c r="M71" s="584"/>
      <c r="N71" s="584"/>
      <c r="O71" s="584"/>
      <c r="P71" s="584"/>
      <c r="Q71" s="1033">
        <f t="shared" si="0"/>
        <v>2.9015153019680939</v>
      </c>
      <c r="R71" s="541"/>
      <c r="S71" s="480"/>
    </row>
    <row r="72" spans="1:19" ht="9.75" customHeight="1">
      <c r="A72" s="421"/>
      <c r="B72" s="539"/>
      <c r="C72" s="450"/>
      <c r="D72" s="629" t="s">
        <v>603</v>
      </c>
      <c r="E72" s="189"/>
      <c r="F72" s="189"/>
      <c r="G72" s="189"/>
      <c r="H72" s="83"/>
      <c r="I72" s="190"/>
      <c r="J72" s="537">
        <v>-1.3911047122456166</v>
      </c>
      <c r="K72" s="536"/>
      <c r="L72" s="208"/>
      <c r="M72" s="584"/>
      <c r="N72" s="584"/>
      <c r="O72" s="584"/>
      <c r="P72" s="584"/>
      <c r="Q72" s="536"/>
      <c r="R72" s="541"/>
      <c r="S72" s="480"/>
    </row>
    <row r="73" spans="1:19" ht="9.75" customHeight="1">
      <c r="A73" s="421"/>
      <c r="B73" s="539"/>
      <c r="C73" s="450"/>
      <c r="D73" s="629" t="s">
        <v>604</v>
      </c>
      <c r="E73" s="626"/>
      <c r="F73" s="190"/>
      <c r="G73" s="190"/>
      <c r="H73" s="83"/>
      <c r="I73" s="190"/>
      <c r="J73" s="537">
        <v>-1.3670675597796667</v>
      </c>
      <c r="K73" s="536"/>
      <c r="L73" s="208"/>
      <c r="M73" s="584"/>
      <c r="N73" s="584"/>
      <c r="O73" s="584"/>
      <c r="P73" s="584"/>
      <c r="Q73" s="634"/>
      <c r="R73" s="541"/>
      <c r="S73" s="480"/>
    </row>
    <row r="74" spans="1:19" ht="9.75" customHeight="1">
      <c r="A74" s="421"/>
      <c r="B74" s="539"/>
      <c r="C74" s="450"/>
      <c r="D74" s="629" t="s">
        <v>605</v>
      </c>
      <c r="E74" s="626"/>
      <c r="F74" s="190"/>
      <c r="G74" s="190"/>
      <c r="H74" s="83"/>
      <c r="I74" s="190"/>
      <c r="J74" s="537">
        <v>-1.1793050976413921</v>
      </c>
      <c r="K74" s="536"/>
      <c r="L74" s="208"/>
      <c r="M74" s="584"/>
      <c r="N74" s="584"/>
      <c r="O74" s="584"/>
      <c r="P74" s="584"/>
      <c r="Q74" s="634"/>
      <c r="R74" s="541"/>
      <c r="S74" s="480"/>
    </row>
    <row r="75" spans="1:19" ht="9.75" customHeight="1">
      <c r="A75" s="421"/>
      <c r="B75" s="539"/>
      <c r="C75" s="450"/>
      <c r="D75" s="629" t="s">
        <v>606</v>
      </c>
      <c r="E75" s="626"/>
      <c r="F75" s="190"/>
      <c r="G75" s="190"/>
      <c r="H75" s="83"/>
      <c r="I75" s="190"/>
      <c r="J75" s="537">
        <v>-1.1167015635905275</v>
      </c>
      <c r="K75" s="536"/>
      <c r="L75" s="208"/>
      <c r="M75" s="584"/>
      <c r="N75" s="584"/>
      <c r="O75" s="584"/>
      <c r="P75" s="584"/>
      <c r="Q75" s="634"/>
      <c r="R75" s="541"/>
      <c r="S75" s="480"/>
    </row>
    <row r="76" spans="1:19" ht="9.75" customHeight="1">
      <c r="A76" s="421"/>
      <c r="B76" s="539"/>
      <c r="C76" s="450"/>
      <c r="D76" s="629" t="s">
        <v>607</v>
      </c>
      <c r="E76" s="626"/>
      <c r="F76" s="189"/>
      <c r="G76" s="189"/>
      <c r="H76" s="83"/>
      <c r="I76" s="190"/>
      <c r="J76" s="537">
        <v>-0.96465564956116356</v>
      </c>
      <c r="K76" s="536"/>
      <c r="L76" s="208"/>
      <c r="M76" s="584"/>
      <c r="N76" s="584"/>
      <c r="O76" s="584"/>
      <c r="P76" s="584"/>
      <c r="Q76" s="536"/>
      <c r="R76" s="541"/>
      <c r="S76" s="480"/>
    </row>
    <row r="77" spans="1:19" ht="0.75" customHeight="1">
      <c r="A77" s="421"/>
      <c r="B77" s="539"/>
      <c r="C77" s="450"/>
      <c r="D77" s="542"/>
      <c r="E77" s="536"/>
      <c r="F77" s="189"/>
      <c r="G77" s="189"/>
      <c r="H77" s="83"/>
      <c r="I77" s="190"/>
      <c r="J77" s="537"/>
      <c r="K77" s="536"/>
      <c r="L77" s="208"/>
      <c r="M77" s="584"/>
      <c r="N77" s="584"/>
      <c r="O77" s="584"/>
      <c r="P77" s="584"/>
      <c r="Q77" s="536"/>
      <c r="R77" s="541"/>
      <c r="S77" s="480"/>
    </row>
    <row r="78" spans="1:19" ht="13.5" customHeight="1">
      <c r="A78" s="421"/>
      <c r="B78" s="543"/>
      <c r="C78" s="525" t="s">
        <v>245</v>
      </c>
      <c r="D78" s="542"/>
      <c r="E78" s="525"/>
      <c r="F78" s="525"/>
      <c r="G78" s="544" t="s">
        <v>88</v>
      </c>
      <c r="H78" s="525"/>
      <c r="I78" s="525"/>
      <c r="J78" s="525"/>
      <c r="K78" s="525"/>
      <c r="L78" s="525"/>
      <c r="M78" s="525"/>
      <c r="N78" s="525"/>
      <c r="O78" s="191"/>
      <c r="P78" s="191"/>
      <c r="Q78" s="191"/>
      <c r="R78" s="527"/>
      <c r="S78" s="480"/>
    </row>
    <row r="79" spans="1:19" ht="3" customHeight="1">
      <c r="A79" s="421"/>
      <c r="B79" s="543"/>
      <c r="C79" s="525"/>
      <c r="D79" s="542"/>
      <c r="E79" s="525"/>
      <c r="F79" s="525"/>
      <c r="G79" s="544"/>
      <c r="H79" s="525"/>
      <c r="I79" s="525"/>
      <c r="J79" s="525"/>
      <c r="K79" s="525"/>
      <c r="L79" s="525"/>
      <c r="M79" s="525"/>
      <c r="N79" s="525"/>
      <c r="O79" s="191"/>
      <c r="P79" s="191"/>
      <c r="Q79" s="191"/>
      <c r="R79" s="527"/>
      <c r="S79" s="480"/>
    </row>
  </sheetData>
  <mergeCells count="44">
    <mergeCell ref="C34:D34"/>
    <mergeCell ref="C10:D10"/>
    <mergeCell ref="C35:D35"/>
    <mergeCell ref="C36:D36"/>
    <mergeCell ref="C37:D37"/>
    <mergeCell ref="C20:D20"/>
    <mergeCell ref="C21:D21"/>
    <mergeCell ref="C22:D22"/>
    <mergeCell ref="C23:D23"/>
    <mergeCell ref="C29:D29"/>
    <mergeCell ref="C24:D24"/>
    <mergeCell ref="C25:D25"/>
    <mergeCell ref="C26:D26"/>
    <mergeCell ref="C27:D27"/>
    <mergeCell ref="C28:D28"/>
    <mergeCell ref="C31:D31"/>
    <mergeCell ref="C32:D32"/>
    <mergeCell ref="C30:D30"/>
    <mergeCell ref="C33:D33"/>
    <mergeCell ref="C1:F1"/>
    <mergeCell ref="C4:Q4"/>
    <mergeCell ref="C6:Q6"/>
    <mergeCell ref="C7:D8"/>
    <mergeCell ref="G7:I7"/>
    <mergeCell ref="J7:L7"/>
    <mergeCell ref="M7:O7"/>
    <mergeCell ref="P7:Q7"/>
    <mergeCell ref="J1:P1"/>
    <mergeCell ref="M8:Q8"/>
    <mergeCell ref="E8:L8"/>
    <mergeCell ref="C38:D38"/>
    <mergeCell ref="C39:D39"/>
    <mergeCell ref="C40:D40"/>
    <mergeCell ref="C41:D41"/>
    <mergeCell ref="C42:Q42"/>
    <mergeCell ref="C59:D60"/>
    <mergeCell ref="C62:D62"/>
    <mergeCell ref="C58:Q58"/>
    <mergeCell ref="C53:D53"/>
    <mergeCell ref="C43:Q43"/>
    <mergeCell ref="C47:D47"/>
    <mergeCell ref="C46:D46"/>
    <mergeCell ref="M60:Q60"/>
    <mergeCell ref="E60:L60"/>
  </mergeCells>
  <conditionalFormatting sqref="E45:Q45 E61:Q61 E9:Q9">
    <cfRule type="cellIs" dxfId="8" priority="40"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sheetPr codeName="Folha10">
    <tabColor theme="7"/>
  </sheetPr>
  <dimension ref="A1:N66"/>
  <sheetViews>
    <sheetView zoomScaleNormal="100" workbookViewId="0"/>
  </sheetViews>
  <sheetFormatPr defaultRowHeight="12.75"/>
  <cols>
    <col min="1" max="1" width="1" style="139" customWidth="1"/>
    <col min="2" max="2" width="2.5703125" style="472" customWidth="1"/>
    <col min="3" max="3" width="1" style="139" customWidth="1"/>
    <col min="4" max="4" width="40.28515625" style="139" customWidth="1"/>
    <col min="5" max="12" width="6.7109375" style="139" customWidth="1"/>
    <col min="13" max="13" width="2.5703125" style="1058" customWidth="1"/>
    <col min="14" max="14" width="1" style="1058" customWidth="1"/>
    <col min="15" max="16384" width="9.140625" style="139"/>
  </cols>
  <sheetData>
    <row r="1" spans="1:14" ht="13.5" customHeight="1">
      <c r="A1" s="138"/>
      <c r="B1" s="1572" t="s">
        <v>537</v>
      </c>
      <c r="C1" s="1572"/>
      <c r="D1" s="1572"/>
      <c r="E1" s="1572"/>
      <c r="F1" s="1572"/>
      <c r="G1" s="1572"/>
      <c r="H1" s="1572"/>
      <c r="I1" s="474"/>
      <c r="J1" s="474"/>
      <c r="K1" s="474"/>
      <c r="L1" s="474"/>
      <c r="M1" s="474"/>
      <c r="N1" s="474"/>
    </row>
    <row r="2" spans="1:14" ht="6" customHeight="1">
      <c r="A2" s="138"/>
      <c r="B2" s="1573"/>
      <c r="C2" s="1573"/>
      <c r="D2" s="1573"/>
      <c r="E2" s="1573"/>
      <c r="F2" s="1573"/>
      <c r="G2" s="1573"/>
      <c r="H2" s="1573"/>
      <c r="I2" s="1573"/>
      <c r="J2" s="1573"/>
      <c r="K2" s="1573"/>
      <c r="L2" s="1299"/>
      <c r="M2" s="475"/>
      <c r="N2" s="1045"/>
    </row>
    <row r="3" spans="1:14" ht="10.5" customHeight="1" thickBot="1">
      <c r="A3" s="138"/>
      <c r="B3" s="416"/>
      <c r="C3" s="140"/>
      <c r="D3" s="140"/>
      <c r="E3" s="140"/>
      <c r="F3" s="140"/>
      <c r="G3" s="140"/>
      <c r="H3" s="140"/>
      <c r="I3" s="140"/>
      <c r="J3" s="591"/>
      <c r="K3" s="140"/>
      <c r="L3" s="591" t="s">
        <v>70</v>
      </c>
      <c r="M3" s="476"/>
      <c r="N3" s="1045"/>
    </row>
    <row r="4" spans="1:14" ht="13.5" customHeight="1" thickBot="1">
      <c r="A4" s="138"/>
      <c r="B4" s="416"/>
      <c r="C4" s="1566" t="s">
        <v>465</v>
      </c>
      <c r="D4" s="1567"/>
      <c r="E4" s="1567"/>
      <c r="F4" s="1567"/>
      <c r="G4" s="1567"/>
      <c r="H4" s="1567"/>
      <c r="I4" s="1567"/>
      <c r="J4" s="1567"/>
      <c r="K4" s="1567"/>
      <c r="L4" s="1568"/>
      <c r="M4" s="476"/>
      <c r="N4" s="1045"/>
    </row>
    <row r="5" spans="1:14" ht="4.5" customHeight="1">
      <c r="A5" s="138"/>
      <c r="B5" s="416"/>
      <c r="C5" s="1574" t="s">
        <v>78</v>
      </c>
      <c r="D5" s="1574"/>
      <c r="E5" s="416"/>
      <c r="F5" s="416"/>
      <c r="G5" s="416"/>
      <c r="H5" s="416"/>
      <c r="I5" s="416"/>
      <c r="J5" s="416"/>
      <c r="K5" s="416"/>
      <c r="L5" s="416"/>
      <c r="M5" s="476"/>
      <c r="N5" s="1045"/>
    </row>
    <row r="6" spans="1:14" ht="13.5" customHeight="1">
      <c r="A6" s="138"/>
      <c r="B6" s="416"/>
      <c r="C6" s="1575"/>
      <c r="D6" s="1575"/>
      <c r="E6" s="1562">
        <v>2010</v>
      </c>
      <c r="F6" s="1562"/>
      <c r="G6" s="1562">
        <v>2011</v>
      </c>
      <c r="H6" s="1562"/>
      <c r="I6" s="1562">
        <v>2012</v>
      </c>
      <c r="J6" s="1562"/>
      <c r="K6" s="1562">
        <v>2013</v>
      </c>
      <c r="L6" s="1562"/>
      <c r="M6" s="476"/>
      <c r="N6" s="1045"/>
    </row>
    <row r="7" spans="1:14" ht="4.5" customHeight="1">
      <c r="A7" s="138"/>
      <c r="B7" s="416"/>
      <c r="C7" s="416"/>
      <c r="D7" s="416"/>
      <c r="E7" s="416"/>
      <c r="F7" s="416"/>
      <c r="G7" s="416"/>
      <c r="H7" s="416"/>
      <c r="I7" s="416"/>
      <c r="J7" s="416"/>
      <c r="K7" s="416"/>
      <c r="L7" s="416"/>
      <c r="M7" s="476"/>
      <c r="N7" s="1045"/>
    </row>
    <row r="8" spans="1:14" s="144" customFormat="1" ht="16.5" customHeight="1">
      <c r="A8" s="142"/>
      <c r="B8" s="1046"/>
      <c r="C8" s="1571" t="s">
        <v>466</v>
      </c>
      <c r="D8" s="1571"/>
      <c r="E8" s="1563">
        <v>99971</v>
      </c>
      <c r="F8" s="1563"/>
      <c r="G8" s="1563">
        <v>93162</v>
      </c>
      <c r="H8" s="1563"/>
      <c r="I8" s="1563">
        <v>88070</v>
      </c>
      <c r="J8" s="1563"/>
      <c r="K8" s="1563">
        <v>91963.999999999884</v>
      </c>
      <c r="L8" s="1563"/>
      <c r="M8" s="1047"/>
      <c r="N8" s="1048"/>
    </row>
    <row r="9" spans="1:14" s="144" customFormat="1" ht="13.5" customHeight="1">
      <c r="A9" s="142"/>
      <c r="B9" s="1046"/>
      <c r="C9" s="1073"/>
      <c r="D9" s="1074" t="s">
        <v>435</v>
      </c>
      <c r="E9" s="1564">
        <v>68341</v>
      </c>
      <c r="F9" s="1564"/>
      <c r="G9" s="1564">
        <v>62813</v>
      </c>
      <c r="H9" s="1564"/>
      <c r="I9" s="1564">
        <v>58493</v>
      </c>
      <c r="J9" s="1564"/>
      <c r="K9" s="1564">
        <v>60327.000000000124</v>
      </c>
      <c r="L9" s="1564"/>
      <c r="M9" s="1047"/>
      <c r="N9" s="1048"/>
    </row>
    <row r="10" spans="1:14" s="144" customFormat="1" ht="13.5" customHeight="1">
      <c r="A10" s="142"/>
      <c r="B10" s="1046"/>
      <c r="C10" s="1073"/>
      <c r="D10" s="1074" t="s">
        <v>436</v>
      </c>
      <c r="E10" s="1564">
        <v>31610</v>
      </c>
      <c r="F10" s="1564"/>
      <c r="G10" s="1564">
        <v>30349</v>
      </c>
      <c r="H10" s="1564"/>
      <c r="I10" s="1564">
        <v>29577</v>
      </c>
      <c r="J10" s="1564"/>
      <c r="K10" s="1564">
        <v>31636.999999999782</v>
      </c>
      <c r="L10" s="1564"/>
      <c r="M10" s="1047"/>
      <c r="N10" s="1048"/>
    </row>
    <row r="11" spans="1:14" s="144" customFormat="1" ht="22.5" customHeight="1">
      <c r="A11" s="142"/>
      <c r="B11" s="1046"/>
      <c r="C11" s="1570" t="s">
        <v>536</v>
      </c>
      <c r="D11" s="1570"/>
      <c r="E11" s="1563">
        <v>72548</v>
      </c>
      <c r="F11" s="1563"/>
      <c r="G11" s="1563">
        <v>67623</v>
      </c>
      <c r="H11" s="1563"/>
      <c r="I11" s="1563">
        <v>62871</v>
      </c>
      <c r="J11" s="1563"/>
      <c r="K11" s="1563">
        <v>25646.000000000036</v>
      </c>
      <c r="L11" s="1563"/>
      <c r="M11" s="1047"/>
      <c r="N11" s="1048"/>
    </row>
    <row r="12" spans="1:14" s="144" customFormat="1" ht="18.75" customHeight="1">
      <c r="A12" s="142"/>
      <c r="B12" s="1046"/>
      <c r="C12" s="1570" t="s">
        <v>467</v>
      </c>
      <c r="D12" s="1570"/>
      <c r="E12" s="1563">
        <v>1992588</v>
      </c>
      <c r="F12" s="1563"/>
      <c r="G12" s="1563">
        <v>1859228</v>
      </c>
      <c r="H12" s="1563"/>
      <c r="I12" s="1563">
        <v>1763128</v>
      </c>
      <c r="J12" s="1563"/>
      <c r="K12" s="1563">
        <v>1890538.0000000058</v>
      </c>
      <c r="L12" s="1563"/>
      <c r="M12" s="1047"/>
      <c r="N12" s="1048"/>
    </row>
    <row r="13" spans="1:14" ht="11.25" customHeight="1" thickBot="1">
      <c r="A13" s="138"/>
      <c r="B13" s="140"/>
      <c r="C13" s="140"/>
      <c r="D13" s="140"/>
      <c r="E13" s="140"/>
      <c r="F13" s="140"/>
      <c r="G13" s="140"/>
      <c r="H13" s="140"/>
      <c r="I13" s="140"/>
      <c r="J13" s="591"/>
      <c r="K13" s="140"/>
      <c r="L13" s="591"/>
      <c r="M13" s="476"/>
      <c r="N13" s="1045"/>
    </row>
    <row r="14" spans="1:14" s="144" customFormat="1" ht="13.5" customHeight="1" thickBot="1">
      <c r="A14" s="142"/>
      <c r="B14" s="143"/>
      <c r="C14" s="1566" t="s">
        <v>535</v>
      </c>
      <c r="D14" s="1567"/>
      <c r="E14" s="1567"/>
      <c r="F14" s="1567"/>
      <c r="G14" s="1567"/>
      <c r="H14" s="1567"/>
      <c r="I14" s="1567"/>
      <c r="J14" s="1567"/>
      <c r="K14" s="1567"/>
      <c r="L14" s="1568"/>
      <c r="M14" s="476"/>
      <c r="N14" s="1045"/>
    </row>
    <row r="15" spans="1:14" ht="4.5" customHeight="1">
      <c r="A15" s="138"/>
      <c r="B15" s="140"/>
      <c r="C15" s="146"/>
      <c r="D15" s="146"/>
      <c r="E15" s="420"/>
      <c r="F15" s="420"/>
      <c r="G15" s="420"/>
      <c r="H15" s="420"/>
      <c r="I15" s="420"/>
      <c r="J15" s="420"/>
      <c r="K15" s="420"/>
      <c r="L15" s="420"/>
      <c r="M15" s="476"/>
      <c r="N15" s="1045"/>
    </row>
    <row r="16" spans="1:14" ht="13.5" customHeight="1">
      <c r="A16" s="138"/>
      <c r="B16" s="140"/>
      <c r="C16" s="1569"/>
      <c r="D16" s="1569"/>
      <c r="E16" s="1565">
        <v>2010</v>
      </c>
      <c r="F16" s="1565"/>
      <c r="G16" s="1565">
        <v>2011</v>
      </c>
      <c r="H16" s="1565"/>
      <c r="I16" s="1565">
        <v>2012</v>
      </c>
      <c r="J16" s="1565"/>
      <c r="K16" s="1565">
        <v>2013</v>
      </c>
      <c r="L16" s="1565"/>
      <c r="M16" s="1049"/>
      <c r="N16" s="1050"/>
    </row>
    <row r="17" spans="1:14" ht="25.5" customHeight="1">
      <c r="A17" s="138"/>
      <c r="B17" s="140"/>
      <c r="C17" s="1311"/>
      <c r="D17" s="1311"/>
      <c r="E17" s="1310" t="s">
        <v>68</v>
      </c>
      <c r="F17" s="1310" t="s">
        <v>468</v>
      </c>
      <c r="G17" s="1310" t="s">
        <v>68</v>
      </c>
      <c r="H17" s="1310" t="s">
        <v>468</v>
      </c>
      <c r="I17" s="1310" t="s">
        <v>68</v>
      </c>
      <c r="J17" s="1310" t="s">
        <v>468</v>
      </c>
      <c r="K17" s="1310" t="s">
        <v>68</v>
      </c>
      <c r="L17" s="1310" t="s">
        <v>468</v>
      </c>
      <c r="M17" s="1049"/>
      <c r="N17" s="1050"/>
    </row>
    <row r="18" spans="1:14" s="1054" customFormat="1" ht="18.75" customHeight="1">
      <c r="A18" s="1051"/>
      <c r="B18" s="1052"/>
      <c r="C18" s="1519" t="s">
        <v>68</v>
      </c>
      <c r="D18" s="1519"/>
      <c r="E18" s="1309">
        <v>37.722991682033538</v>
      </c>
      <c r="F18" s="1309">
        <v>5.1534617334572957E-2</v>
      </c>
      <c r="G18" s="1309">
        <v>34.264391040797669</v>
      </c>
      <c r="H18" s="1309">
        <v>4.0582950002149662E-2</v>
      </c>
      <c r="I18" s="1309">
        <v>33.597446623964863</v>
      </c>
      <c r="J18" s="1309">
        <v>4.2727175943744602E-2</v>
      </c>
      <c r="K18" s="1309">
        <v>35.523302580974473</v>
      </c>
      <c r="L18" s="1309">
        <v>4.4185464503317513E-2</v>
      </c>
      <c r="M18" s="1053"/>
    </row>
    <row r="19" spans="1:14" ht="12" customHeight="1">
      <c r="A19" s="138"/>
      <c r="B19" s="140"/>
      <c r="C19" s="896"/>
      <c r="D19" s="1307" t="s">
        <v>534</v>
      </c>
      <c r="E19" s="1306">
        <v>25.251240300216221</v>
      </c>
      <c r="F19" s="1306">
        <v>8.4806852393673179E-2</v>
      </c>
      <c r="G19" s="1306">
        <v>21.043646689975677</v>
      </c>
      <c r="H19" s="1306">
        <v>0.14773230905599127</v>
      </c>
      <c r="I19" s="1306">
        <v>21.763392857142918</v>
      </c>
      <c r="J19" s="1306">
        <v>0.1800115207373276</v>
      </c>
      <c r="K19" s="1306">
        <v>22.82228548190319</v>
      </c>
      <c r="L19" s="1306">
        <v>0.11386742578283854</v>
      </c>
      <c r="M19" s="1049"/>
      <c r="N19" s="1050"/>
    </row>
    <row r="20" spans="1:14" ht="12" customHeight="1">
      <c r="A20" s="138"/>
      <c r="B20" s="140"/>
      <c r="C20" s="896"/>
      <c r="D20" s="1307" t="s">
        <v>379</v>
      </c>
      <c r="E20" s="1306">
        <v>81.75491146154522</v>
      </c>
      <c r="F20" s="1306">
        <v>0.5285877896220601</v>
      </c>
      <c r="G20" s="1306">
        <v>79.174183203046766</v>
      </c>
      <c r="H20" s="1306">
        <v>0.5011024253357389</v>
      </c>
      <c r="I20" s="1306">
        <v>62.463740088957614</v>
      </c>
      <c r="J20" s="1306">
        <v>0.48346548056468741</v>
      </c>
      <c r="K20" s="1306">
        <v>59.342496285289698</v>
      </c>
      <c r="L20" s="1306">
        <v>0.2786032689450223</v>
      </c>
      <c r="M20" s="1049"/>
      <c r="N20" s="1055"/>
    </row>
    <row r="21" spans="1:14" ht="12" customHeight="1">
      <c r="A21" s="138"/>
      <c r="B21" s="140"/>
      <c r="C21" s="896"/>
      <c r="D21" s="1307" t="s">
        <v>380</v>
      </c>
      <c r="E21" s="1306">
        <v>64.357264741199188</v>
      </c>
      <c r="F21" s="1306">
        <v>6.6359097516273391E-2</v>
      </c>
      <c r="G21" s="1306">
        <v>57.58434150957909</v>
      </c>
      <c r="H21" s="1306">
        <v>4.1563291301123087E-2</v>
      </c>
      <c r="I21" s="1306">
        <v>56.803336591219683</v>
      </c>
      <c r="J21" s="1306">
        <v>5.3222887777122557E-2</v>
      </c>
      <c r="K21" s="1306">
        <v>59.797104526333797</v>
      </c>
      <c r="L21" s="1306">
        <v>6.4690348863440231E-2</v>
      </c>
      <c r="M21" s="1049"/>
      <c r="N21" s="1312"/>
    </row>
    <row r="22" spans="1:14" ht="12" customHeight="1">
      <c r="A22" s="138"/>
      <c r="B22" s="140"/>
      <c r="D22" s="1307" t="s">
        <v>533</v>
      </c>
      <c r="E22" s="1306">
        <v>9.7204301075268802</v>
      </c>
      <c r="F22" s="1306">
        <v>0.25806451612903225</v>
      </c>
      <c r="G22" s="1306">
        <v>11.545711592836946</v>
      </c>
      <c r="H22" s="1306">
        <v>0.1767200754005655</v>
      </c>
      <c r="I22" s="1306">
        <v>10.348583877995639</v>
      </c>
      <c r="J22" s="1306">
        <v>0.54466230936819149</v>
      </c>
      <c r="K22" s="1306">
        <v>12.373530216024054</v>
      </c>
      <c r="L22" s="1306">
        <v>0.27344818156959239</v>
      </c>
      <c r="M22" s="1049"/>
      <c r="N22" s="1050"/>
    </row>
    <row r="23" spans="1:14" s="162" customFormat="1" ht="12" customHeight="1">
      <c r="A23" s="160"/>
      <c r="B23" s="161"/>
      <c r="C23" s="897"/>
      <c r="D23" s="1307" t="s">
        <v>532</v>
      </c>
      <c r="E23" s="1306">
        <v>88.122605363984675</v>
      </c>
      <c r="F23" s="1306">
        <v>8.4206980758704905E-2</v>
      </c>
      <c r="G23" s="1306">
        <v>94.768702196408995</v>
      </c>
      <c r="H23" s="1306">
        <v>0.12270440508814279</v>
      </c>
      <c r="I23" s="1306">
        <v>93.378679094764109</v>
      </c>
      <c r="J23" s="1306">
        <v>4.1986816139732069E-2</v>
      </c>
      <c r="K23" s="1306">
        <v>101.37911394979872</v>
      </c>
      <c r="L23" s="1306">
        <v>0</v>
      </c>
      <c r="M23" s="1049"/>
      <c r="N23" s="1050"/>
    </row>
    <row r="24" spans="1:14" s="162" customFormat="1" ht="12" customHeight="1">
      <c r="A24" s="160"/>
      <c r="B24" s="161"/>
      <c r="C24" s="897"/>
      <c r="D24" s="1307" t="s">
        <v>382</v>
      </c>
      <c r="E24" s="1306">
        <v>46.297206923682353</v>
      </c>
      <c r="F24" s="1306">
        <v>0.12908143194335225</v>
      </c>
      <c r="G24" s="1306">
        <v>44.587531195908127</v>
      </c>
      <c r="H24" s="1306">
        <v>0.12290590528734198</v>
      </c>
      <c r="I24" s="1306">
        <v>40.456463605026478</v>
      </c>
      <c r="J24" s="1306">
        <v>0.10047454902385063</v>
      </c>
      <c r="K24" s="1306">
        <v>45.434636746561516</v>
      </c>
      <c r="L24" s="1306">
        <v>0.10250866664181697</v>
      </c>
      <c r="M24" s="1049"/>
      <c r="N24" s="1050"/>
    </row>
    <row r="25" spans="1:14" s="162" customFormat="1" ht="12" customHeight="1">
      <c r="A25" s="160"/>
      <c r="B25" s="161"/>
      <c r="C25" s="897"/>
      <c r="D25" s="1307" t="s">
        <v>531</v>
      </c>
      <c r="E25" s="1306">
        <v>27.943150567735699</v>
      </c>
      <c r="F25" s="1306">
        <v>1.9403740688409277E-2</v>
      </c>
      <c r="G25" s="1306">
        <v>27.156699413809047</v>
      </c>
      <c r="H25" s="1306">
        <v>1.9474782811910812E-2</v>
      </c>
      <c r="I25" s="1306">
        <v>25.78833326405837</v>
      </c>
      <c r="J25" s="1306">
        <v>9.0358560841129892E-3</v>
      </c>
      <c r="K25" s="1306">
        <v>28.019848988405844</v>
      </c>
      <c r="L25" s="1306">
        <v>1.9144471842310641E-2</v>
      </c>
      <c r="M25" s="1049"/>
      <c r="N25" s="1050"/>
    </row>
    <row r="26" spans="1:14" s="1044" customFormat="1" ht="12" customHeight="1">
      <c r="A26" s="138"/>
      <c r="B26" s="140"/>
      <c r="C26" s="896"/>
      <c r="D26" s="1307" t="s">
        <v>384</v>
      </c>
      <c r="E26" s="1306">
        <v>48.504983388704289</v>
      </c>
      <c r="F26" s="1306">
        <v>0.15227021040974525</v>
      </c>
      <c r="G26" s="1306">
        <v>43.831308835919643</v>
      </c>
      <c r="H26" s="1306">
        <v>0.10614514021109638</v>
      </c>
      <c r="I26" s="1306">
        <v>43.567855997488891</v>
      </c>
      <c r="J26" s="1306">
        <v>6.8234700074375862E-2</v>
      </c>
      <c r="K26" s="1306">
        <v>52.450287295809261</v>
      </c>
      <c r="L26" s="1306">
        <v>0.12785415601215344</v>
      </c>
      <c r="M26" s="1049"/>
      <c r="N26" s="1050"/>
    </row>
    <row r="27" spans="1:14" s="1044" customFormat="1" ht="12" customHeight="1">
      <c r="A27" s="138"/>
      <c r="B27" s="140"/>
      <c r="C27" s="896"/>
      <c r="D27" s="1307" t="s">
        <v>385</v>
      </c>
      <c r="E27" s="1306">
        <v>21.847494943169565</v>
      </c>
      <c r="F27" s="1306">
        <v>4.9698578123679804E-3</v>
      </c>
      <c r="G27" s="1306">
        <v>19.2079623412641</v>
      </c>
      <c r="H27" s="1306">
        <v>4.5613779010363646E-3</v>
      </c>
      <c r="I27" s="1306">
        <v>20.060246800489743</v>
      </c>
      <c r="J27" s="1306">
        <v>4.4040058837518771E-3</v>
      </c>
      <c r="K27" s="1306">
        <v>20.766982652029018</v>
      </c>
      <c r="L27" s="1306">
        <v>4.6835775038405747E-3</v>
      </c>
      <c r="M27" s="1049"/>
      <c r="N27" s="1050"/>
    </row>
    <row r="28" spans="1:14" s="1044" customFormat="1" ht="12" customHeight="1">
      <c r="A28" s="138"/>
      <c r="B28" s="140"/>
      <c r="C28" s="896"/>
      <c r="D28" s="1307" t="s">
        <v>530</v>
      </c>
      <c r="E28" s="1306">
        <v>6.5227447956823292</v>
      </c>
      <c r="F28" s="1306">
        <v>0</v>
      </c>
      <c r="G28" s="1306">
        <v>6.1571370757934822</v>
      </c>
      <c r="H28" s="1306">
        <v>1.4453373417355591E-2</v>
      </c>
      <c r="I28" s="1306">
        <v>6.841387824387211</v>
      </c>
      <c r="J28" s="1306">
        <v>0</v>
      </c>
      <c r="K28" s="1306">
        <v>7.448528756414019</v>
      </c>
      <c r="L28" s="1306">
        <v>0</v>
      </c>
      <c r="M28" s="1049"/>
      <c r="N28" s="1050"/>
    </row>
    <row r="29" spans="1:14" s="1044" customFormat="1" ht="12" customHeight="1">
      <c r="A29" s="138"/>
      <c r="B29" s="140"/>
      <c r="C29" s="896"/>
      <c r="D29" s="1307" t="s">
        <v>386</v>
      </c>
      <c r="E29" s="1306">
        <v>4.5701518305997206</v>
      </c>
      <c r="F29" s="1306">
        <v>0</v>
      </c>
      <c r="G29" s="1306">
        <v>4.6750409612233703</v>
      </c>
      <c r="H29" s="1306">
        <v>0</v>
      </c>
      <c r="I29" s="1306">
        <v>5.1516561326267647</v>
      </c>
      <c r="J29" s="1306">
        <v>0</v>
      </c>
      <c r="K29" s="1306">
        <v>5.0847457627118668</v>
      </c>
      <c r="L29" s="1306">
        <v>1.1150758251561107E-2</v>
      </c>
      <c r="M29" s="1049"/>
      <c r="N29" s="1050"/>
    </row>
    <row r="30" spans="1:14" s="1044" customFormat="1" ht="12" customHeight="1">
      <c r="A30" s="138"/>
      <c r="B30" s="140"/>
      <c r="C30" s="896"/>
      <c r="D30" s="1307" t="s">
        <v>387</v>
      </c>
      <c r="E30" s="1306">
        <v>7.8321678321678307</v>
      </c>
      <c r="F30" s="1306">
        <v>3.9960039960040009E-2</v>
      </c>
      <c r="G30" s="1306">
        <v>8.614734446747125</v>
      </c>
      <c r="H30" s="1306">
        <v>4.0635539843146821E-2</v>
      </c>
      <c r="I30" s="1306">
        <v>11.264985531211231</v>
      </c>
      <c r="J30" s="1306">
        <v>5.1674245556014804E-2</v>
      </c>
      <c r="K30" s="1306">
        <v>10.252133817325607</v>
      </c>
      <c r="L30" s="1306">
        <v>0</v>
      </c>
      <c r="M30" s="1049"/>
      <c r="N30" s="1050"/>
    </row>
    <row r="31" spans="1:14" s="1044" customFormat="1" ht="12" customHeight="1">
      <c r="A31" s="138"/>
      <c r="B31" s="140"/>
      <c r="C31" s="896"/>
      <c r="D31" s="1307" t="s">
        <v>529</v>
      </c>
      <c r="E31" s="1306">
        <v>10.553332173307769</v>
      </c>
      <c r="F31" s="1306">
        <v>6.0901339829476007E-2</v>
      </c>
      <c r="G31" s="1306">
        <v>8.102487931674677</v>
      </c>
      <c r="H31" s="1306">
        <v>7.4266617155588242E-3</v>
      </c>
      <c r="I31" s="1306">
        <v>8.1517082683944206</v>
      </c>
      <c r="J31" s="1306">
        <v>3.2639472546123795E-2</v>
      </c>
      <c r="K31" s="1306">
        <v>8.1022321334945957</v>
      </c>
      <c r="L31" s="1306">
        <v>3.4953546736387404E-2</v>
      </c>
      <c r="M31" s="1049"/>
      <c r="N31" s="1050"/>
    </row>
    <row r="32" spans="1:14" s="1044" customFormat="1" ht="12" customHeight="1">
      <c r="A32" s="138"/>
      <c r="B32" s="140"/>
      <c r="C32" s="896"/>
      <c r="D32" s="1307" t="s">
        <v>528</v>
      </c>
      <c r="E32" s="1306">
        <v>38.272490968633001</v>
      </c>
      <c r="F32" s="1306">
        <v>3.6185777783138647E-2</v>
      </c>
      <c r="G32" s="1306">
        <v>38.680180453561299</v>
      </c>
      <c r="H32" s="1306">
        <v>1.3486813268326809E-2</v>
      </c>
      <c r="I32" s="1306">
        <v>28.642507369453153</v>
      </c>
      <c r="J32" s="1306">
        <v>3.6317634027201784E-2</v>
      </c>
      <c r="K32" s="1306">
        <v>32.111229286410861</v>
      </c>
      <c r="L32" s="1306">
        <v>3.3064591679846454E-2</v>
      </c>
      <c r="M32" s="1049"/>
      <c r="N32" s="1050"/>
    </row>
    <row r="33" spans="1:14" s="1044" customFormat="1" ht="12" customHeight="1">
      <c r="A33" s="138"/>
      <c r="B33" s="140"/>
      <c r="C33" s="896"/>
      <c r="D33" s="1307" t="s">
        <v>527</v>
      </c>
      <c r="E33" s="1306">
        <v>35.800324948176396</v>
      </c>
      <c r="F33" s="1306">
        <v>0</v>
      </c>
      <c r="G33" s="1306">
        <v>33.126543395771868</v>
      </c>
      <c r="H33" s="1306">
        <v>6.0230078901403403E-2</v>
      </c>
      <c r="I33" s="1306">
        <v>33.139246778989097</v>
      </c>
      <c r="J33" s="1306">
        <v>0</v>
      </c>
      <c r="K33" s="1306">
        <v>36.244143675169212</v>
      </c>
      <c r="L33" s="1306">
        <v>6.5070275897969876E-2</v>
      </c>
      <c r="M33" s="1049"/>
      <c r="N33" s="1050"/>
    </row>
    <row r="34" spans="1:14" s="1044" customFormat="1" ht="12" customHeight="1">
      <c r="A34" s="138"/>
      <c r="B34" s="140"/>
      <c r="C34" s="896"/>
      <c r="D34" s="1307" t="s">
        <v>388</v>
      </c>
      <c r="E34" s="1306">
        <v>11.544190665342567</v>
      </c>
      <c r="F34" s="1306">
        <v>0</v>
      </c>
      <c r="G34" s="1306">
        <v>9.7374787744000404</v>
      </c>
      <c r="H34" s="1306">
        <v>0</v>
      </c>
      <c r="I34" s="1306">
        <v>11.918032786885185</v>
      </c>
      <c r="J34" s="1306">
        <v>1.6393442622950737E-2</v>
      </c>
      <c r="K34" s="1306">
        <v>11.386986301369857</v>
      </c>
      <c r="L34" s="1306">
        <v>0</v>
      </c>
      <c r="M34" s="1049"/>
      <c r="N34" s="1050"/>
    </row>
    <row r="35" spans="1:14" s="1044" customFormat="1" ht="12" customHeight="1">
      <c r="A35" s="138"/>
      <c r="B35" s="140"/>
      <c r="C35" s="896"/>
      <c r="D35" s="1307" t="s">
        <v>526</v>
      </c>
      <c r="E35" s="1306">
        <v>36.698548760695125</v>
      </c>
      <c r="F35" s="1306">
        <v>3.9393032160471462E-3</v>
      </c>
      <c r="G35" s="1306">
        <v>31.988643866367219</v>
      </c>
      <c r="H35" s="1306">
        <v>3.6680018193288901E-3</v>
      </c>
      <c r="I35" s="1306">
        <v>37.520946062140318</v>
      </c>
      <c r="J35" s="1306">
        <v>1.5996992565397709E-2</v>
      </c>
      <c r="K35" s="1306">
        <v>39.579836072406835</v>
      </c>
      <c r="L35" s="1306">
        <v>1.8946786056681108E-2</v>
      </c>
      <c r="M35" s="1049"/>
      <c r="N35" s="1050"/>
    </row>
    <row r="36" spans="1:14" s="1044" customFormat="1" ht="12" customHeight="1">
      <c r="A36" s="138"/>
      <c r="B36" s="140"/>
      <c r="C36" s="896"/>
      <c r="D36" s="1307" t="s">
        <v>525</v>
      </c>
      <c r="E36" s="1306">
        <v>25.959494237439813</v>
      </c>
      <c r="F36" s="1306">
        <v>0</v>
      </c>
      <c r="G36" s="1306">
        <v>25.955470889391652</v>
      </c>
      <c r="H36" s="1306">
        <v>0</v>
      </c>
      <c r="I36" s="1306">
        <v>28.103526313623878</v>
      </c>
      <c r="J36" s="1306">
        <v>8.2294366950582371E-2</v>
      </c>
      <c r="K36" s="1306">
        <v>27.644461508926863</v>
      </c>
      <c r="L36" s="1306">
        <v>0</v>
      </c>
      <c r="M36" s="1049"/>
      <c r="N36" s="1050"/>
    </row>
    <row r="37" spans="1:14" s="1044" customFormat="1" ht="12" customHeight="1">
      <c r="A37" s="138"/>
      <c r="B37" s="140"/>
      <c r="C37" s="896"/>
      <c r="D37" s="1307" t="s">
        <v>390</v>
      </c>
      <c r="E37" s="1306">
        <v>12.605378294739122</v>
      </c>
      <c r="F37" s="1306">
        <v>0</v>
      </c>
      <c r="G37" s="1306">
        <v>14.428209413921419</v>
      </c>
      <c r="H37" s="1306">
        <v>1.0783415107564587E-2</v>
      </c>
      <c r="I37" s="1306">
        <v>13.16008893829903</v>
      </c>
      <c r="J37" s="1306">
        <v>2.7793218454697021E-2</v>
      </c>
      <c r="K37" s="1306">
        <v>10.413653456754451</v>
      </c>
      <c r="L37" s="1306">
        <v>1.1570726063060501E-2</v>
      </c>
      <c r="M37" s="1049"/>
      <c r="N37" s="1050"/>
    </row>
    <row r="38" spans="1:14" s="1044" customFormat="1" ht="12" customHeight="1">
      <c r="A38" s="138"/>
      <c r="B38" s="140"/>
      <c r="C38" s="896"/>
      <c r="D38" s="1307" t="s">
        <v>524</v>
      </c>
      <c r="E38" s="1306">
        <v>0</v>
      </c>
      <c r="F38" s="1306">
        <v>0</v>
      </c>
      <c r="G38" s="1306">
        <v>0</v>
      </c>
      <c r="H38" s="1306">
        <v>0</v>
      </c>
      <c r="I38" s="1306">
        <v>0</v>
      </c>
      <c r="J38" s="1306">
        <v>0</v>
      </c>
      <c r="K38" s="1306">
        <v>0</v>
      </c>
      <c r="L38" s="1306">
        <v>0</v>
      </c>
      <c r="M38" s="1049"/>
      <c r="N38" s="1050"/>
    </row>
    <row r="39" spans="1:14" s="1044" customFormat="1" ht="12" customHeight="1">
      <c r="A39" s="138"/>
      <c r="B39" s="140"/>
      <c r="C39" s="896"/>
      <c r="D39" s="1307" t="s">
        <v>523</v>
      </c>
      <c r="E39" s="1306">
        <v>0</v>
      </c>
      <c r="F39" s="1306">
        <v>0</v>
      </c>
      <c r="G39" s="1306">
        <v>0</v>
      </c>
      <c r="H39" s="1306">
        <v>0</v>
      </c>
      <c r="I39" s="1306">
        <v>19.6078431372549</v>
      </c>
      <c r="J39" s="1306">
        <v>0</v>
      </c>
      <c r="K39" s="1306">
        <v>12.987012987012989</v>
      </c>
      <c r="L39" s="1306">
        <v>0</v>
      </c>
      <c r="M39" s="1049"/>
      <c r="N39" s="1050"/>
    </row>
    <row r="40" spans="1:14" s="1044" customFormat="1" ht="16.5" customHeight="1" thickBot="1">
      <c r="A40" s="138"/>
      <c r="B40" s="140"/>
      <c r="C40" s="896"/>
      <c r="D40" s="1307"/>
      <c r="E40" s="1309"/>
      <c r="F40" s="1309"/>
      <c r="G40" s="1309"/>
      <c r="H40" s="1309"/>
      <c r="I40" s="1309"/>
      <c r="J40" s="1309"/>
      <c r="K40" s="1309"/>
      <c r="L40" s="1309"/>
      <c r="M40" s="1049"/>
      <c r="N40" s="1050"/>
    </row>
    <row r="41" spans="1:14" s="144" customFormat="1" ht="13.5" customHeight="1" thickBot="1">
      <c r="A41" s="142"/>
      <c r="B41" s="143"/>
      <c r="C41" s="1566" t="s">
        <v>522</v>
      </c>
      <c r="D41" s="1567"/>
      <c r="E41" s="1567"/>
      <c r="F41" s="1567"/>
      <c r="G41" s="1567"/>
      <c r="H41" s="1567"/>
      <c r="I41" s="1567"/>
      <c r="J41" s="1567"/>
      <c r="K41" s="1567"/>
      <c r="L41" s="1568"/>
      <c r="M41" s="476"/>
      <c r="N41" s="1045"/>
    </row>
    <row r="42" spans="1:14" ht="4.5" customHeight="1">
      <c r="A42" s="138"/>
      <c r="B42" s="140"/>
      <c r="C42" s="146"/>
      <c r="D42" s="146"/>
      <c r="E42" s="420"/>
      <c r="F42" s="420"/>
      <c r="G42" s="420"/>
      <c r="H42" s="420"/>
      <c r="I42" s="420"/>
      <c r="J42" s="420"/>
      <c r="K42" s="420"/>
      <c r="L42" s="420"/>
      <c r="M42" s="476"/>
      <c r="N42" s="1045"/>
    </row>
    <row r="43" spans="1:14" ht="13.5" customHeight="1">
      <c r="A43" s="138"/>
      <c r="B43" s="140"/>
      <c r="C43" s="1569"/>
      <c r="D43" s="1569"/>
      <c r="E43" s="1565">
        <v>2010</v>
      </c>
      <c r="F43" s="1565"/>
      <c r="G43" s="1565">
        <v>2011</v>
      </c>
      <c r="H43" s="1565"/>
      <c r="I43" s="1565">
        <v>2012</v>
      </c>
      <c r="J43" s="1565"/>
      <c r="K43" s="1565">
        <v>2013</v>
      </c>
      <c r="L43" s="1565"/>
      <c r="M43" s="1049"/>
      <c r="N43" s="1050"/>
    </row>
    <row r="44" spans="1:14" ht="25.5" customHeight="1">
      <c r="A44" s="138"/>
      <c r="B44" s="140"/>
      <c r="C44" s="1311"/>
      <c r="D44" s="1311"/>
      <c r="E44" s="1310" t="s">
        <v>68</v>
      </c>
      <c r="F44" s="1310" t="s">
        <v>468</v>
      </c>
      <c r="G44" s="1310" t="s">
        <v>68</v>
      </c>
      <c r="H44" s="1310" t="s">
        <v>468</v>
      </c>
      <c r="I44" s="1310" t="s">
        <v>68</v>
      </c>
      <c r="J44" s="1310" t="s">
        <v>468</v>
      </c>
      <c r="K44" s="1310" t="s">
        <v>68</v>
      </c>
      <c r="L44" s="1310" t="s">
        <v>468</v>
      </c>
      <c r="M44" s="1049"/>
      <c r="N44" s="1050"/>
    </row>
    <row r="45" spans="1:14" s="1054" customFormat="1" ht="18.75" customHeight="1">
      <c r="A45" s="1051"/>
      <c r="B45" s="1052"/>
      <c r="C45" s="1519" t="s">
        <v>68</v>
      </c>
      <c r="D45" s="1519"/>
      <c r="E45" s="1309">
        <v>37.722991682033538</v>
      </c>
      <c r="F45" s="1309">
        <v>5.1534617334572957E-2</v>
      </c>
      <c r="G45" s="1309">
        <v>34.264391040797669</v>
      </c>
      <c r="H45" s="1309">
        <v>4.0582950002149662E-2</v>
      </c>
      <c r="I45" s="1309">
        <v>33.597446623964863</v>
      </c>
      <c r="J45" s="1309">
        <v>4.2727175943744602E-2</v>
      </c>
      <c r="K45" s="1309">
        <v>35.523302580974473</v>
      </c>
      <c r="L45" s="1309">
        <v>4.4185464503317513E-2</v>
      </c>
      <c r="M45" s="1053"/>
    </row>
    <row r="46" spans="1:14" s="1044" customFormat="1" ht="12" customHeight="1">
      <c r="A46" s="138"/>
      <c r="B46" s="140"/>
      <c r="C46" s="1308" t="s">
        <v>62</v>
      </c>
      <c r="D46" s="1307"/>
      <c r="E46" s="1306">
        <v>59.956408332440311</v>
      </c>
      <c r="F46" s="1306">
        <v>6.6995390717118825E-2</v>
      </c>
      <c r="G46" s="1306">
        <v>58.2348224940337</v>
      </c>
      <c r="H46" s="1306">
        <v>4.1952565632458576E-2</v>
      </c>
      <c r="I46" s="1306">
        <v>58.033671213936202</v>
      </c>
      <c r="J46" s="1306">
        <v>2.9211579470102129E-2</v>
      </c>
      <c r="K46" s="1306">
        <v>61.085617074809655</v>
      </c>
      <c r="L46" s="1306">
        <v>7.1478606453088969E-2</v>
      </c>
      <c r="M46" s="1049"/>
      <c r="N46" s="1050"/>
    </row>
    <row r="47" spans="1:14" s="1044" customFormat="1" ht="12" customHeight="1">
      <c r="A47" s="138"/>
      <c r="B47" s="140"/>
      <c r="C47" s="1308" t="s">
        <v>55</v>
      </c>
      <c r="D47" s="1307"/>
      <c r="E47" s="1306">
        <v>14.230598950098038</v>
      </c>
      <c r="F47" s="1306">
        <v>6.3247106444880172E-2</v>
      </c>
      <c r="G47" s="1306">
        <v>12.119984958491219</v>
      </c>
      <c r="H47" s="1306">
        <v>2.8925978421220095E-2</v>
      </c>
      <c r="I47" s="1306">
        <v>8.7577323016207327</v>
      </c>
      <c r="J47" s="1306">
        <v>0</v>
      </c>
      <c r="K47" s="1306">
        <v>13.110068656994642</v>
      </c>
      <c r="L47" s="1306">
        <v>3.1066513405200578E-2</v>
      </c>
      <c r="M47" s="1049"/>
      <c r="N47" s="1050"/>
    </row>
    <row r="48" spans="1:14" s="1044" customFormat="1" ht="12" customHeight="1">
      <c r="A48" s="138"/>
      <c r="B48" s="140"/>
      <c r="C48" s="1308" t="s">
        <v>64</v>
      </c>
      <c r="D48" s="1307"/>
      <c r="E48" s="1306">
        <v>44.4332001166363</v>
      </c>
      <c r="F48" s="1306">
        <v>7.2897548927120012E-2</v>
      </c>
      <c r="G48" s="1306">
        <v>39.496734506058317</v>
      </c>
      <c r="H48" s="1306">
        <v>3.6328115539553098E-2</v>
      </c>
      <c r="I48" s="1306">
        <v>35.885391403504386</v>
      </c>
      <c r="J48" s="1306">
        <v>2.552909039850915E-2</v>
      </c>
      <c r="K48" s="1306">
        <v>38.592191989183839</v>
      </c>
      <c r="L48" s="1306">
        <v>2.5350684468480746E-2</v>
      </c>
      <c r="M48" s="1049"/>
      <c r="N48" s="1050"/>
    </row>
    <row r="49" spans="1:14" s="1044" customFormat="1" ht="12" customHeight="1">
      <c r="A49" s="138"/>
      <c r="B49" s="140"/>
      <c r="C49" s="1308" t="s">
        <v>66</v>
      </c>
      <c r="D49" s="1307"/>
      <c r="E49" s="1306">
        <v>22.902990517870176</v>
      </c>
      <c r="F49" s="1306">
        <v>4.8626306831996147E-2</v>
      </c>
      <c r="G49" s="1306">
        <v>19.300766283524922</v>
      </c>
      <c r="H49" s="1306">
        <v>4.7892720306513481E-2</v>
      </c>
      <c r="I49" s="1306">
        <v>15.187687306344248</v>
      </c>
      <c r="J49" s="1306">
        <v>5.0794940823893832E-2</v>
      </c>
      <c r="K49" s="1306">
        <v>18.30053338237995</v>
      </c>
      <c r="L49" s="1306">
        <v>4.5981239654220976E-2</v>
      </c>
      <c r="M49" s="1049"/>
      <c r="N49" s="1050"/>
    </row>
    <row r="50" spans="1:14" s="1044" customFormat="1" ht="12" customHeight="1">
      <c r="A50" s="138"/>
      <c r="B50" s="140"/>
      <c r="C50" s="1308" t="s">
        <v>75</v>
      </c>
      <c r="D50" s="1307"/>
      <c r="E50" s="1306">
        <v>22.982508447624696</v>
      </c>
      <c r="F50" s="1306">
        <v>4.9691910157026335E-2</v>
      </c>
      <c r="G50" s="1306">
        <v>22.582445695148575</v>
      </c>
      <c r="H50" s="1306">
        <v>2.3256895669565996E-2</v>
      </c>
      <c r="I50" s="1306">
        <v>18.771049718551961</v>
      </c>
      <c r="J50" s="1306">
        <v>9.4208530582443925E-2</v>
      </c>
      <c r="K50" s="1306">
        <v>20.785724704623892</v>
      </c>
      <c r="L50" s="1306">
        <v>4.862157825643016E-2</v>
      </c>
      <c r="M50" s="1049"/>
      <c r="N50" s="1050"/>
    </row>
    <row r="51" spans="1:14" s="1044" customFormat="1" ht="12" customHeight="1">
      <c r="A51" s="138"/>
      <c r="B51" s="140"/>
      <c r="C51" s="1308" t="s">
        <v>61</v>
      </c>
      <c r="D51" s="1307"/>
      <c r="E51" s="1306">
        <v>36.926772768221177</v>
      </c>
      <c r="F51" s="1306">
        <v>7.7216764617562772E-2</v>
      </c>
      <c r="G51" s="1306">
        <v>33.548121526843374</v>
      </c>
      <c r="H51" s="1306">
        <v>5.5412187514842712E-2</v>
      </c>
      <c r="I51" s="1306">
        <v>34.135044290850686</v>
      </c>
      <c r="J51" s="1306">
        <v>4.5056816645790254E-2</v>
      </c>
      <c r="K51" s="1306">
        <v>36.678695868590985</v>
      </c>
      <c r="L51" s="1306">
        <v>6.2220009955201064E-2</v>
      </c>
      <c r="M51" s="1049"/>
      <c r="N51" s="1050"/>
    </row>
    <row r="52" spans="1:14" s="1044" customFormat="1" ht="12" customHeight="1">
      <c r="A52" s="138"/>
      <c r="B52" s="140"/>
      <c r="C52" s="1308" t="s">
        <v>56</v>
      </c>
      <c r="D52" s="1307"/>
      <c r="E52" s="1306">
        <v>23.236051730089994</v>
      </c>
      <c r="F52" s="1306">
        <v>0</v>
      </c>
      <c r="G52" s="1306">
        <v>24.193328423751502</v>
      </c>
      <c r="H52" s="1306">
        <v>8.1826364454627404E-2</v>
      </c>
      <c r="I52" s="1306">
        <v>17.851403862447757</v>
      </c>
      <c r="J52" s="1306">
        <v>5.8433400531743909E-2</v>
      </c>
      <c r="K52" s="1306">
        <v>19.805166310739232</v>
      </c>
      <c r="L52" s="1306">
        <v>5.8508615393616639E-2</v>
      </c>
      <c r="M52" s="1049"/>
      <c r="N52" s="1050"/>
    </row>
    <row r="53" spans="1:14" s="1044" customFormat="1" ht="12" customHeight="1">
      <c r="A53" s="138"/>
      <c r="B53" s="140"/>
      <c r="C53" s="1308" t="s">
        <v>74</v>
      </c>
      <c r="D53" s="1307"/>
      <c r="E53" s="1306">
        <v>22.135178726075484</v>
      </c>
      <c r="F53" s="1306">
        <v>8.7396613778474616E-2</v>
      </c>
      <c r="G53" s="1306">
        <v>19.706556001542044</v>
      </c>
      <c r="H53" s="1306">
        <v>5.2913652478248627E-2</v>
      </c>
      <c r="I53" s="1306">
        <v>20.96620298297589</v>
      </c>
      <c r="J53" s="1306">
        <v>8.369741709770815E-3</v>
      </c>
      <c r="K53" s="1306">
        <v>22.41673954380251</v>
      </c>
      <c r="L53" s="1306">
        <v>8.0231709176100657E-3</v>
      </c>
      <c r="M53" s="1049"/>
      <c r="N53" s="1050"/>
    </row>
    <row r="54" spans="1:14" s="1044" customFormat="1" ht="12" customHeight="1">
      <c r="A54" s="138"/>
      <c r="B54" s="140"/>
      <c r="C54" s="1308" t="s">
        <v>76</v>
      </c>
      <c r="D54" s="1307"/>
      <c r="E54" s="1306">
        <v>17.111735769501077</v>
      </c>
      <c r="F54" s="1306">
        <v>7.0274068868587544E-2</v>
      </c>
      <c r="G54" s="1306">
        <v>15.7046566530947</v>
      </c>
      <c r="H54" s="1306">
        <v>3.4214938242036384E-2</v>
      </c>
      <c r="I54" s="1306">
        <v>16.770394663287703</v>
      </c>
      <c r="J54" s="1306">
        <v>0</v>
      </c>
      <c r="K54" s="1306">
        <v>18.057872216984578</v>
      </c>
      <c r="L54" s="1306">
        <v>0.10878236275291915</v>
      </c>
      <c r="M54" s="1049"/>
      <c r="N54" s="1050"/>
    </row>
    <row r="55" spans="1:14" s="1044" customFormat="1" ht="12" customHeight="1">
      <c r="A55" s="138"/>
      <c r="B55" s="140"/>
      <c r="C55" s="1308" t="s">
        <v>60</v>
      </c>
      <c r="D55" s="1307"/>
      <c r="E55" s="1306">
        <v>53.419056648494376</v>
      </c>
      <c r="F55" s="1306">
        <v>8.1476653235362878E-2</v>
      </c>
      <c r="G55" s="1306">
        <v>42.725353764365416</v>
      </c>
      <c r="H55" s="1306">
        <v>5.2119980194407514E-2</v>
      </c>
      <c r="I55" s="1306">
        <v>50.525082959203417</v>
      </c>
      <c r="J55" s="1306">
        <v>9.36951005270346E-2</v>
      </c>
      <c r="K55" s="1306">
        <v>51.935795844512469</v>
      </c>
      <c r="L55" s="1306">
        <v>7.0194047544768268E-2</v>
      </c>
      <c r="M55" s="1049"/>
      <c r="N55" s="1050"/>
    </row>
    <row r="56" spans="1:14" s="1044" customFormat="1" ht="12" customHeight="1">
      <c r="A56" s="138"/>
      <c r="B56" s="140"/>
      <c r="C56" s="1308" t="s">
        <v>59</v>
      </c>
      <c r="D56" s="1307"/>
      <c r="E56" s="1306">
        <v>29.603598807750821</v>
      </c>
      <c r="F56" s="1306">
        <v>3.716785723706114E-2</v>
      </c>
      <c r="G56" s="1306">
        <v>25.454197223329007</v>
      </c>
      <c r="H56" s="1306">
        <v>2.4827595991170848E-2</v>
      </c>
      <c r="I56" s="1306">
        <v>25.680912477652413</v>
      </c>
      <c r="J56" s="1306">
        <v>1.9975430220828313E-2</v>
      </c>
      <c r="K56" s="1306">
        <v>27.743311385414508</v>
      </c>
      <c r="L56" s="1306">
        <v>2.3934022717166541E-2</v>
      </c>
      <c r="M56" s="1049"/>
      <c r="N56" s="1050"/>
    </row>
    <row r="57" spans="1:14" s="1044" customFormat="1" ht="12" customHeight="1">
      <c r="A57" s="138"/>
      <c r="B57" s="140"/>
      <c r="C57" s="1308" t="s">
        <v>57</v>
      </c>
      <c r="D57" s="1307"/>
      <c r="E57" s="1306">
        <v>15.22253470827196</v>
      </c>
      <c r="F57" s="1306">
        <v>0</v>
      </c>
      <c r="G57" s="1306">
        <v>16.760605161673084</v>
      </c>
      <c r="H57" s="1306">
        <v>4.9441313161277534E-2</v>
      </c>
      <c r="I57" s="1306">
        <v>15.328044951247721</v>
      </c>
      <c r="J57" s="1306">
        <v>0.12394645513138318</v>
      </c>
      <c r="K57" s="1306">
        <v>16.671599092433684</v>
      </c>
      <c r="L57" s="1306">
        <v>9.8648515339844284E-2</v>
      </c>
      <c r="M57" s="1049"/>
      <c r="N57" s="1050"/>
    </row>
    <row r="58" spans="1:14" s="1044" customFormat="1" ht="12" customHeight="1">
      <c r="A58" s="138"/>
      <c r="B58" s="140"/>
      <c r="C58" s="1308" t="s">
        <v>63</v>
      </c>
      <c r="D58" s="1307"/>
      <c r="E58" s="1306">
        <v>44.919968812644967</v>
      </c>
      <c r="F58" s="1306">
        <v>4.3618678245002457E-2</v>
      </c>
      <c r="G58" s="1306">
        <v>41.916440843438529</v>
      </c>
      <c r="H58" s="1306">
        <v>4.5620854204874439E-2</v>
      </c>
      <c r="I58" s="1306">
        <v>38.207284246016563</v>
      </c>
      <c r="J58" s="1306">
        <v>5.0981565066072008E-2</v>
      </c>
      <c r="K58" s="1306">
        <v>40.088269063018387</v>
      </c>
      <c r="L58" s="1306">
        <v>3.9405831704857133E-2</v>
      </c>
      <c r="M58" s="1049"/>
      <c r="N58" s="1050"/>
    </row>
    <row r="59" spans="1:14" s="1044" customFormat="1" ht="12" customHeight="1">
      <c r="A59" s="138"/>
      <c r="B59" s="140"/>
      <c r="C59" s="1308" t="s">
        <v>79</v>
      </c>
      <c r="D59" s="1307"/>
      <c r="E59" s="1306">
        <v>40.76787651379059</v>
      </c>
      <c r="F59" s="1306">
        <v>2.6674728362349368E-2</v>
      </c>
      <c r="G59" s="1306">
        <v>39.43480566709583</v>
      </c>
      <c r="H59" s="1306">
        <v>0.10417455867868761</v>
      </c>
      <c r="I59" s="1306">
        <v>35.68415642848143</v>
      </c>
      <c r="J59" s="1306">
        <v>0.11636137965809168</v>
      </c>
      <c r="K59" s="1306">
        <v>35.282027860242017</v>
      </c>
      <c r="L59" s="1306">
        <v>6.6605769962700637E-2</v>
      </c>
      <c r="M59" s="1049"/>
      <c r="N59" s="1050"/>
    </row>
    <row r="60" spans="1:14" s="1044" customFormat="1" ht="12" customHeight="1">
      <c r="A60" s="138"/>
      <c r="B60" s="140"/>
      <c r="C60" s="1308" t="s">
        <v>58</v>
      </c>
      <c r="D60" s="1307"/>
      <c r="E60" s="1306">
        <v>35.458377819114766</v>
      </c>
      <c r="F60" s="1306">
        <v>4.953056035573998E-2</v>
      </c>
      <c r="G60" s="1306">
        <v>33.083867242585335</v>
      </c>
      <c r="H60" s="1306">
        <v>1.110383193239986E-2</v>
      </c>
      <c r="I60" s="1306">
        <v>36.541811846689981</v>
      </c>
      <c r="J60" s="1306">
        <v>6.2220009955201777E-3</v>
      </c>
      <c r="K60" s="1306">
        <v>34.927654724741217</v>
      </c>
      <c r="L60" s="1306">
        <v>6.8133392795203626E-2</v>
      </c>
      <c r="M60" s="1049"/>
      <c r="N60" s="1050"/>
    </row>
    <row r="61" spans="1:14" s="1044" customFormat="1" ht="12" customHeight="1">
      <c r="A61" s="138"/>
      <c r="B61" s="140"/>
      <c r="C61" s="1308" t="s">
        <v>65</v>
      </c>
      <c r="D61" s="1307"/>
      <c r="E61" s="1306">
        <v>36.877106403466634</v>
      </c>
      <c r="F61" s="1306">
        <v>6.0182956186808086E-2</v>
      </c>
      <c r="G61" s="1306">
        <v>34.750697770579947</v>
      </c>
      <c r="H61" s="1306">
        <v>6.891561283208715E-2</v>
      </c>
      <c r="I61" s="1306">
        <v>34.028465135328844</v>
      </c>
      <c r="J61" s="1306">
        <v>0.11945800197958985</v>
      </c>
      <c r="K61" s="1306">
        <v>41.265044547491428</v>
      </c>
      <c r="L61" s="1306">
        <v>8.6837214956842226E-2</v>
      </c>
      <c r="M61" s="1049"/>
      <c r="N61" s="1050"/>
    </row>
    <row r="62" spans="1:14" s="1044" customFormat="1" ht="12" customHeight="1">
      <c r="A62" s="138"/>
      <c r="B62" s="140"/>
      <c r="C62" s="1308" t="s">
        <v>67</v>
      </c>
      <c r="D62" s="1307"/>
      <c r="E62" s="1306">
        <v>26.678523788350422</v>
      </c>
      <c r="F62" s="1306">
        <v>0</v>
      </c>
      <c r="G62" s="1306">
        <v>26.544796168671795</v>
      </c>
      <c r="H62" s="1306">
        <v>2.9202196005139479E-2</v>
      </c>
      <c r="I62" s="1306">
        <v>25.826672935276648</v>
      </c>
      <c r="J62" s="1306">
        <v>0.21940134775113659</v>
      </c>
      <c r="K62" s="1306">
        <v>25.596816976127286</v>
      </c>
      <c r="L62" s="1306">
        <v>0</v>
      </c>
      <c r="M62" s="1049"/>
      <c r="N62" s="1050"/>
    </row>
    <row r="63" spans="1:14" s="1044" customFormat="1" ht="12" customHeight="1">
      <c r="A63" s="138"/>
      <c r="B63" s="140"/>
      <c r="C63" s="1308" t="s">
        <v>77</v>
      </c>
      <c r="D63" s="1307"/>
      <c r="E63" s="1306">
        <v>37.46349496326998</v>
      </c>
      <c r="F63" s="1306">
        <v>9.0056478277091317E-2</v>
      </c>
      <c r="G63" s="1306">
        <v>37.99263567404401</v>
      </c>
      <c r="H63" s="1306">
        <v>7.8067059604200004E-2</v>
      </c>
      <c r="I63" s="1306">
        <v>39.495591887982108</v>
      </c>
      <c r="J63" s="1306">
        <v>9.5531839397330579E-2</v>
      </c>
      <c r="K63" s="1306">
        <v>37.33881426019714</v>
      </c>
      <c r="L63" s="1306">
        <v>0.12234211749736951</v>
      </c>
      <c r="M63" s="1049"/>
      <c r="N63" s="1050"/>
    </row>
    <row r="64" spans="1:14" s="1301" customFormat="1" ht="12.75" customHeight="1">
      <c r="A64" s="1305"/>
      <c r="B64" s="1304"/>
      <c r="C64" s="1561" t="s">
        <v>521</v>
      </c>
      <c r="D64" s="1561"/>
      <c r="E64" s="1561"/>
      <c r="F64" s="1561"/>
      <c r="G64" s="1561"/>
      <c r="H64" s="1075"/>
      <c r="I64" s="1075"/>
      <c r="J64" s="1075"/>
      <c r="K64" s="1075"/>
      <c r="L64" s="1075"/>
      <c r="M64" s="1303"/>
      <c r="N64" s="1302"/>
    </row>
    <row r="65" spans="1:14" ht="13.5" customHeight="1">
      <c r="A65" s="140"/>
      <c r="B65" s="161"/>
      <c r="C65" s="1076" t="s">
        <v>520</v>
      </c>
      <c r="D65" s="154"/>
      <c r="E65" s="154"/>
      <c r="F65" s="154"/>
      <c r="G65" s="154"/>
      <c r="H65" s="154"/>
      <c r="I65" s="154"/>
      <c r="J65" s="1056"/>
      <c r="K65" s="154"/>
      <c r="L65" s="1056"/>
      <c r="M65" s="1049"/>
      <c r="N65" s="1050"/>
    </row>
    <row r="66" spans="1:14" ht="13.5" customHeight="1">
      <c r="A66" s="138"/>
      <c r="B66" s="140"/>
      <c r="C66" s="140"/>
      <c r="D66" s="140"/>
      <c r="E66" s="140"/>
      <c r="F66" s="140"/>
      <c r="G66" s="140"/>
      <c r="H66" s="1531">
        <v>42156</v>
      </c>
      <c r="I66" s="1531"/>
      <c r="J66" s="1531"/>
      <c r="K66" s="1531"/>
      <c r="L66" s="1531"/>
      <c r="M66" s="271">
        <v>17</v>
      </c>
      <c r="N66" s="1057"/>
    </row>
  </sheetData>
  <mergeCells count="48">
    <mergeCell ref="B1:H1"/>
    <mergeCell ref="B2:D2"/>
    <mergeCell ref="E2:K2"/>
    <mergeCell ref="C4:L4"/>
    <mergeCell ref="C5:D6"/>
    <mergeCell ref="E6:F6"/>
    <mergeCell ref="G6:H6"/>
    <mergeCell ref="K6:L6"/>
    <mergeCell ref="C8:D8"/>
    <mergeCell ref="E8:F8"/>
    <mergeCell ref="G8:H8"/>
    <mergeCell ref="K8:L8"/>
    <mergeCell ref="E9:F9"/>
    <mergeCell ref="G9:H9"/>
    <mergeCell ref="K9:L9"/>
    <mergeCell ref="E10:F10"/>
    <mergeCell ref="G10:H10"/>
    <mergeCell ref="K10:L10"/>
    <mergeCell ref="C11:D11"/>
    <mergeCell ref="E11:F11"/>
    <mergeCell ref="G11:H11"/>
    <mergeCell ref="K11:L11"/>
    <mergeCell ref="C12:D12"/>
    <mergeCell ref="E12:F12"/>
    <mergeCell ref="G12:H12"/>
    <mergeCell ref="K12:L12"/>
    <mergeCell ref="C14:L14"/>
    <mergeCell ref="C16:D16"/>
    <mergeCell ref="E16:F16"/>
    <mergeCell ref="G16:H16"/>
    <mergeCell ref="K16:L16"/>
    <mergeCell ref="C18:D18"/>
    <mergeCell ref="C45:D45"/>
    <mergeCell ref="C64:G64"/>
    <mergeCell ref="H66:L66"/>
    <mergeCell ref="I6:J6"/>
    <mergeCell ref="I8:J8"/>
    <mergeCell ref="I9:J9"/>
    <mergeCell ref="I10:J10"/>
    <mergeCell ref="I11:J11"/>
    <mergeCell ref="I12:J12"/>
    <mergeCell ref="I16:J16"/>
    <mergeCell ref="C41:L41"/>
    <mergeCell ref="C43:D43"/>
    <mergeCell ref="E43:F43"/>
    <mergeCell ref="G43:H43"/>
    <mergeCell ref="K43:L43"/>
    <mergeCell ref="I43:J43"/>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sheetPr codeName="Folha16">
    <tabColor theme="3"/>
  </sheetPr>
  <dimension ref="A1:AO69"/>
  <sheetViews>
    <sheetView zoomScaleNormal="100" workbookViewId="0"/>
  </sheetViews>
  <sheetFormatPr defaultRowHeight="12.75"/>
  <cols>
    <col min="1" max="1" width="1" style="426" customWidth="1"/>
    <col min="2" max="2" width="2.5703125" style="426" customWidth="1"/>
    <col min="3" max="3" width="2" style="426" customWidth="1"/>
    <col min="4" max="4" width="13.28515625" style="426" customWidth="1"/>
    <col min="5" max="5" width="6.28515625" style="426" customWidth="1"/>
    <col min="6" max="8" width="7.140625" style="426" customWidth="1"/>
    <col min="9" max="9" width="6.42578125" style="426" customWidth="1"/>
    <col min="10" max="10" width="6.5703125" style="426" customWidth="1"/>
    <col min="11" max="11" width="7.7109375" style="426" customWidth="1"/>
    <col min="12" max="12" width="28.42578125" style="426" customWidth="1"/>
    <col min="13" max="13" width="2.5703125" style="426" customWidth="1"/>
    <col min="14" max="14" width="1" style="426" customWidth="1"/>
    <col min="15" max="29" width="9.140625" style="426"/>
    <col min="30" max="30" width="15.140625" style="426" customWidth="1"/>
    <col min="31" max="34" width="6.42578125" style="426" customWidth="1"/>
    <col min="35" max="36" width="2.140625" style="426" customWidth="1"/>
    <col min="37" max="38" width="6.42578125" style="426" customWidth="1"/>
    <col min="39" max="39" width="15.140625" style="426" customWidth="1"/>
    <col min="40" max="41" width="6.42578125" style="426" customWidth="1"/>
    <col min="42" max="16384" width="9.140625" style="426"/>
  </cols>
  <sheetData>
    <row r="1" spans="1:41" ht="13.5" customHeight="1">
      <c r="A1" s="421"/>
      <c r="B1" s="425"/>
      <c r="C1" s="425"/>
      <c r="D1" s="425"/>
      <c r="E1" s="425"/>
      <c r="F1" s="422"/>
      <c r="G1" s="422"/>
      <c r="H1" s="422"/>
      <c r="I1" s="422"/>
      <c r="J1" s="422"/>
      <c r="K1" s="422"/>
      <c r="L1" s="1483" t="s">
        <v>354</v>
      </c>
      <c r="M1" s="1483"/>
      <c r="N1" s="421"/>
    </row>
    <row r="2" spans="1:41" ht="6" customHeight="1">
      <c r="A2" s="421"/>
      <c r="B2" s="1587"/>
      <c r="C2" s="1588"/>
      <c r="D2" s="1588"/>
      <c r="E2" s="546"/>
      <c r="F2" s="546"/>
      <c r="G2" s="546"/>
      <c r="H2" s="546"/>
      <c r="I2" s="546"/>
      <c r="J2" s="546"/>
      <c r="K2" s="546"/>
      <c r="L2" s="478"/>
      <c r="M2" s="431"/>
      <c r="N2" s="421"/>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c r="AN2" s="489"/>
      <c r="AO2" s="489"/>
    </row>
    <row r="3" spans="1:41" ht="11.25" customHeight="1" thickBot="1">
      <c r="A3" s="421"/>
      <c r="B3" s="490"/>
      <c r="C3" s="431"/>
      <c r="D3" s="431"/>
      <c r="E3" s="431"/>
      <c r="F3" s="431"/>
      <c r="G3" s="431"/>
      <c r="H3" s="431"/>
      <c r="I3" s="431"/>
      <c r="J3" s="431"/>
      <c r="K3" s="431"/>
      <c r="L3" s="600" t="s">
        <v>73</v>
      </c>
      <c r="M3" s="431"/>
      <c r="N3" s="421"/>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row>
    <row r="4" spans="1:41" s="435" customFormat="1" ht="13.5" customHeight="1" thickBot="1">
      <c r="A4" s="433"/>
      <c r="B4" s="594"/>
      <c r="C4" s="1577" t="s">
        <v>134</v>
      </c>
      <c r="D4" s="1578"/>
      <c r="E4" s="1578"/>
      <c r="F4" s="1578"/>
      <c r="G4" s="1578"/>
      <c r="H4" s="1578"/>
      <c r="I4" s="1578"/>
      <c r="J4" s="1578"/>
      <c r="K4" s="1578"/>
      <c r="L4" s="1579"/>
      <c r="M4" s="431"/>
      <c r="N4" s="433"/>
      <c r="O4" s="657"/>
      <c r="P4" s="657"/>
      <c r="Q4" s="657"/>
      <c r="R4" s="657"/>
      <c r="S4" s="657"/>
      <c r="T4" s="657"/>
      <c r="U4" s="657"/>
      <c r="V4" s="657"/>
      <c r="W4" s="657"/>
      <c r="X4" s="657"/>
      <c r="Y4" s="657"/>
      <c r="Z4" s="657"/>
      <c r="AA4" s="657"/>
      <c r="AB4" s="657"/>
      <c r="AC4" s="657"/>
      <c r="AD4" s="763"/>
      <c r="AE4" s="763"/>
      <c r="AF4" s="763"/>
      <c r="AG4" s="763"/>
      <c r="AH4" s="763"/>
      <c r="AI4" s="763"/>
      <c r="AJ4" s="763"/>
      <c r="AK4" s="763"/>
      <c r="AL4" s="763"/>
      <c r="AM4" s="763"/>
      <c r="AN4" s="763"/>
      <c r="AO4" s="763"/>
    </row>
    <row r="5" spans="1:41" s="769" customFormat="1">
      <c r="B5" s="770"/>
      <c r="C5" s="1589" t="s">
        <v>135</v>
      </c>
      <c r="D5" s="1589"/>
      <c r="E5" s="604"/>
      <c r="F5" s="529"/>
      <c r="G5" s="529"/>
      <c r="H5" s="529"/>
      <c r="I5" s="529"/>
      <c r="J5" s="529"/>
      <c r="K5" s="529"/>
      <c r="L5" s="480"/>
      <c r="M5" s="480"/>
      <c r="N5" s="773"/>
      <c r="O5" s="771"/>
      <c r="P5" s="771"/>
      <c r="Q5" s="771"/>
      <c r="R5" s="771"/>
      <c r="S5" s="771"/>
      <c r="T5" s="771"/>
      <c r="U5" s="771"/>
      <c r="V5" s="771"/>
      <c r="W5" s="771"/>
      <c r="X5" s="771"/>
      <c r="Y5" s="771"/>
      <c r="Z5" s="771"/>
      <c r="AA5" s="771"/>
      <c r="AB5" s="771"/>
      <c r="AC5" s="771"/>
      <c r="AD5" s="772"/>
      <c r="AE5" s="772"/>
      <c r="AF5" s="772"/>
      <c r="AG5" s="772"/>
      <c r="AH5" s="772"/>
      <c r="AI5" s="772"/>
      <c r="AJ5" s="772"/>
      <c r="AK5" s="772"/>
      <c r="AL5" s="772"/>
      <c r="AM5" s="772"/>
      <c r="AO5" s="772"/>
    </row>
    <row r="6" spans="1:41" ht="13.5" customHeight="1">
      <c r="A6" s="421"/>
      <c r="B6" s="490"/>
      <c r="C6" s="1589"/>
      <c r="D6" s="1589"/>
      <c r="E6" s="1297">
        <v>2014</v>
      </c>
      <c r="F6" s="1585" t="s">
        <v>589</v>
      </c>
      <c r="G6" s="1586"/>
      <c r="H6" s="1586"/>
      <c r="I6" s="1586"/>
      <c r="J6" s="1586"/>
      <c r="K6" s="1590" t="str">
        <f xml:space="preserve"> CONCATENATE("valor médio de ",J7,F6)</f>
        <v>valor médio de mai.2015</v>
      </c>
      <c r="L6" s="529"/>
      <c r="M6" s="480"/>
      <c r="N6" s="599"/>
      <c r="O6" s="489"/>
      <c r="P6" s="489"/>
      <c r="Q6" s="489"/>
      <c r="R6" s="489"/>
      <c r="S6" s="489"/>
      <c r="T6" s="489"/>
      <c r="U6" s="489"/>
      <c r="V6" s="489"/>
      <c r="W6" s="489"/>
      <c r="X6" s="489"/>
      <c r="Y6" s="489"/>
      <c r="Z6" s="489"/>
      <c r="AA6" s="489"/>
      <c r="AB6" s="489"/>
      <c r="AC6" s="489"/>
      <c r="AD6" s="764"/>
      <c r="AE6" s="776" t="s">
        <v>369</v>
      </c>
      <c r="AF6" s="776"/>
      <c r="AG6" s="776" t="s">
        <v>370</v>
      </c>
      <c r="AH6" s="776"/>
      <c r="AI6" s="764"/>
      <c r="AJ6" s="764"/>
      <c r="AK6" s="764"/>
      <c r="AL6" s="764"/>
      <c r="AM6" s="764"/>
      <c r="AN6" s="777" t="str">
        <f>VLOOKUP(AI8,AJ8:AK9,2,FALSE)</f>
        <v>beneficiário</v>
      </c>
      <c r="AO6" s="776"/>
    </row>
    <row r="7" spans="1:41" ht="13.5" customHeight="1">
      <c r="A7" s="421"/>
      <c r="B7" s="490"/>
      <c r="C7" s="467"/>
      <c r="D7" s="467"/>
      <c r="E7" s="774" t="s">
        <v>94</v>
      </c>
      <c r="F7" s="1300" t="s">
        <v>93</v>
      </c>
      <c r="G7" s="774" t="s">
        <v>104</v>
      </c>
      <c r="H7" s="774" t="s">
        <v>103</v>
      </c>
      <c r="I7" s="774" t="s">
        <v>102</v>
      </c>
      <c r="J7" s="774" t="s">
        <v>101</v>
      </c>
      <c r="K7" s="1591" t="e">
        <f xml:space="preserve"> CONCATENATE("valor médio de ",#REF!,#REF!)</f>
        <v>#REF!</v>
      </c>
      <c r="L7" s="480"/>
      <c r="M7" s="527"/>
      <c r="N7" s="599"/>
      <c r="O7" s="489"/>
      <c r="P7" s="489"/>
      <c r="Q7" s="489"/>
      <c r="R7" s="489"/>
      <c r="S7" s="489"/>
      <c r="T7" s="489"/>
      <c r="U7" s="489"/>
      <c r="V7" s="489"/>
      <c r="W7" s="489"/>
      <c r="X7" s="489"/>
      <c r="Y7" s="489"/>
      <c r="Z7" s="489"/>
      <c r="AA7" s="489"/>
      <c r="AB7" s="489"/>
      <c r="AC7" s="489"/>
      <c r="AD7" s="764"/>
      <c r="AE7" s="765" t="s">
        <v>371</v>
      </c>
      <c r="AF7" s="764" t="s">
        <v>68</v>
      </c>
      <c r="AG7" s="765" t="s">
        <v>371</v>
      </c>
      <c r="AH7" s="764" t="s">
        <v>68</v>
      </c>
      <c r="AI7" s="766"/>
      <c r="AJ7" s="764"/>
      <c r="AK7" s="764"/>
      <c r="AL7" s="764"/>
      <c r="AM7" s="764"/>
      <c r="AN7" s="765" t="s">
        <v>371</v>
      </c>
      <c r="AO7" s="764" t="s">
        <v>68</v>
      </c>
    </row>
    <row r="8" spans="1:41" s="706" customFormat="1">
      <c r="A8" s="702"/>
      <c r="B8" s="703"/>
      <c r="C8" s="704" t="s">
        <v>68</v>
      </c>
      <c r="D8" s="705"/>
      <c r="E8" s="397">
        <v>91333</v>
      </c>
      <c r="F8" s="397">
        <v>90600</v>
      </c>
      <c r="G8" s="397">
        <v>91045</v>
      </c>
      <c r="H8" s="397">
        <v>90403</v>
      </c>
      <c r="I8" s="397">
        <v>92807</v>
      </c>
      <c r="J8" s="397">
        <v>93114</v>
      </c>
      <c r="K8" s="778">
        <v>215.3</v>
      </c>
      <c r="L8" s="707"/>
      <c r="M8" s="708"/>
      <c r="N8" s="702"/>
      <c r="O8" s="816"/>
      <c r="P8" s="815"/>
      <c r="Q8" s="816"/>
      <c r="R8" s="816"/>
      <c r="S8" s="709"/>
      <c r="T8" s="709"/>
      <c r="U8" s="709"/>
      <c r="V8" s="709"/>
      <c r="W8" s="709"/>
      <c r="X8" s="709"/>
      <c r="Y8" s="709"/>
      <c r="Z8" s="709"/>
      <c r="AA8" s="709"/>
      <c r="AB8" s="709"/>
      <c r="AC8" s="709"/>
      <c r="AD8" s="763" t="str">
        <f>+C9</f>
        <v>Aveiro</v>
      </c>
      <c r="AE8" s="767">
        <f>+K9</f>
        <v>215.36096035962399</v>
      </c>
      <c r="AF8" s="767">
        <f>+$K$8</f>
        <v>215.3</v>
      </c>
      <c r="AG8" s="767">
        <f>+K46</f>
        <v>99.422369587774696</v>
      </c>
      <c r="AH8" s="767">
        <f t="shared" ref="AH8:AH27" si="0">+$K$45</f>
        <v>93.241271082739701</v>
      </c>
      <c r="AI8" s="763">
        <v>2</v>
      </c>
      <c r="AJ8" s="763">
        <v>1</v>
      </c>
      <c r="AK8" s="763" t="s">
        <v>369</v>
      </c>
      <c r="AL8" s="763"/>
      <c r="AM8" s="763" t="str">
        <f>+AD8</f>
        <v>Aveiro</v>
      </c>
      <c r="AN8" s="768">
        <f>INDEX($AD$7:$AH$27,MATCH($AM8,$AD$7:$AD$27,0),MATCH(AN$7,$AD$7:$AH$7,0)+2*($AI$8-1))</f>
        <v>99.422369587774696</v>
      </c>
      <c r="AO8" s="768">
        <f>INDEX($AD$7:$AH$27,MATCH($AM8,$AD$7:$AD$27,0),MATCH(AO$7,$AD$7:$AH$7,0)+2*($AI$8-1))</f>
        <v>93.241271082739701</v>
      </c>
    </row>
    <row r="9" spans="1:41">
      <c r="A9" s="421"/>
      <c r="B9" s="490"/>
      <c r="C9" s="102" t="s">
        <v>62</v>
      </c>
      <c r="D9" s="429"/>
      <c r="E9" s="347">
        <v>4654</v>
      </c>
      <c r="F9" s="347">
        <v>4584</v>
      </c>
      <c r="G9" s="347">
        <v>4750</v>
      </c>
      <c r="H9" s="347">
        <v>4713</v>
      </c>
      <c r="I9" s="347">
        <v>4815</v>
      </c>
      <c r="J9" s="347">
        <v>4895</v>
      </c>
      <c r="K9" s="779">
        <v>215.36096035962399</v>
      </c>
      <c r="L9" s="480"/>
      <c r="M9" s="527"/>
      <c r="N9" s="421"/>
      <c r="O9" s="489"/>
      <c r="P9" s="489"/>
      <c r="Q9" s="489"/>
      <c r="R9" s="489"/>
      <c r="S9" s="489"/>
      <c r="T9" s="489"/>
      <c r="U9" s="489"/>
      <c r="V9" s="489"/>
      <c r="W9" s="489"/>
      <c r="X9" s="489"/>
      <c r="Y9" s="489"/>
      <c r="Z9" s="489"/>
      <c r="AA9" s="489"/>
      <c r="AB9" s="489"/>
      <c r="AC9" s="489"/>
      <c r="AD9" s="763" t="str">
        <f t="shared" ref="AD9:AD26" si="1">+C10</f>
        <v>Beja</v>
      </c>
      <c r="AE9" s="767">
        <f t="shared" ref="AE9:AE26" si="2">+K10</f>
        <v>250.68692852543501</v>
      </c>
      <c r="AF9" s="767">
        <f t="shared" ref="AF9:AF27" si="3">+$K$8</f>
        <v>215.3</v>
      </c>
      <c r="AG9" s="767">
        <f t="shared" ref="AG9:AG26" si="4">+K47</f>
        <v>90.4336353077816</v>
      </c>
      <c r="AH9" s="767">
        <f t="shared" si="0"/>
        <v>93.241271082739701</v>
      </c>
      <c r="AI9" s="764"/>
      <c r="AJ9" s="764">
        <v>2</v>
      </c>
      <c r="AK9" s="764" t="s">
        <v>370</v>
      </c>
      <c r="AL9" s="764"/>
      <c r="AM9" s="763" t="str">
        <f t="shared" ref="AM9:AM27" si="5">+AD9</f>
        <v>Beja</v>
      </c>
      <c r="AN9" s="768">
        <f t="shared" ref="AN9:AO27" si="6">INDEX($AD$7:$AH$27,MATCH($AM9,$AD$7:$AD$27,0),MATCH(AN$7,$AD$7:$AH$7,0)+2*($AI$8-1))</f>
        <v>90.4336353077816</v>
      </c>
      <c r="AO9" s="768">
        <f t="shared" si="6"/>
        <v>93.241271082739701</v>
      </c>
    </row>
    <row r="10" spans="1:41">
      <c r="A10" s="421"/>
      <c r="B10" s="490"/>
      <c r="C10" s="102" t="s">
        <v>55</v>
      </c>
      <c r="D10" s="429"/>
      <c r="E10" s="347">
        <v>1499</v>
      </c>
      <c r="F10" s="347">
        <v>1471</v>
      </c>
      <c r="G10" s="347">
        <v>1510</v>
      </c>
      <c r="H10" s="347">
        <v>1545</v>
      </c>
      <c r="I10" s="347">
        <v>1560</v>
      </c>
      <c r="J10" s="347">
        <v>1554</v>
      </c>
      <c r="K10" s="779">
        <v>250.68692852543501</v>
      </c>
      <c r="L10" s="480"/>
      <c r="M10" s="527"/>
      <c r="N10" s="421"/>
      <c r="O10" s="489"/>
      <c r="P10" s="489"/>
      <c r="Q10" s="489"/>
      <c r="R10" s="489"/>
      <c r="S10" s="489"/>
      <c r="T10" s="489"/>
      <c r="U10" s="489"/>
      <c r="V10" s="489"/>
      <c r="W10" s="489"/>
      <c r="X10" s="489"/>
      <c r="Y10" s="489"/>
      <c r="Z10" s="489"/>
      <c r="AA10" s="489"/>
      <c r="AB10" s="489"/>
      <c r="AC10" s="489"/>
      <c r="AD10" s="763" t="str">
        <f t="shared" si="1"/>
        <v>Braga</v>
      </c>
      <c r="AE10" s="767">
        <f t="shared" si="2"/>
        <v>207.70974939613501</v>
      </c>
      <c r="AF10" s="767">
        <f t="shared" si="3"/>
        <v>215.3</v>
      </c>
      <c r="AG10" s="767">
        <f t="shared" si="4"/>
        <v>95.959644301855207</v>
      </c>
      <c r="AH10" s="767">
        <f t="shared" si="0"/>
        <v>93.241271082739701</v>
      </c>
      <c r="AI10" s="764"/>
      <c r="AJ10" s="764"/>
      <c r="AK10" s="764"/>
      <c r="AL10" s="764"/>
      <c r="AM10" s="763" t="str">
        <f t="shared" si="5"/>
        <v>Braga</v>
      </c>
      <c r="AN10" s="768">
        <f t="shared" si="6"/>
        <v>95.959644301855207</v>
      </c>
      <c r="AO10" s="768">
        <f t="shared" si="6"/>
        <v>93.241271082739701</v>
      </c>
    </row>
    <row r="11" spans="1:41">
      <c r="A11" s="421"/>
      <c r="B11" s="490"/>
      <c r="C11" s="102" t="s">
        <v>64</v>
      </c>
      <c r="D11" s="429"/>
      <c r="E11" s="347">
        <v>3272</v>
      </c>
      <c r="F11" s="347">
        <v>3237</v>
      </c>
      <c r="G11" s="347">
        <v>3242</v>
      </c>
      <c r="H11" s="347">
        <v>3254</v>
      </c>
      <c r="I11" s="347">
        <v>3338</v>
      </c>
      <c r="J11" s="347">
        <v>3316</v>
      </c>
      <c r="K11" s="779">
        <v>207.70974939613501</v>
      </c>
      <c r="L11" s="480"/>
      <c r="M11" s="527"/>
      <c r="N11" s="421"/>
      <c r="O11" s="489"/>
      <c r="P11" s="489"/>
      <c r="Q11" s="489"/>
      <c r="R11" s="489"/>
      <c r="S11" s="489"/>
      <c r="T11" s="489"/>
      <c r="U11" s="489"/>
      <c r="V11" s="489"/>
      <c r="W11" s="489"/>
      <c r="X11" s="489"/>
      <c r="Y11" s="489"/>
      <c r="Z11" s="489"/>
      <c r="AA11" s="489"/>
      <c r="AB11" s="489"/>
      <c r="AC11" s="489"/>
      <c r="AD11" s="763" t="str">
        <f t="shared" si="1"/>
        <v>Bragança</v>
      </c>
      <c r="AE11" s="767">
        <f t="shared" si="2"/>
        <v>219.715864759428</v>
      </c>
      <c r="AF11" s="767">
        <f t="shared" si="3"/>
        <v>215.3</v>
      </c>
      <c r="AG11" s="767">
        <f t="shared" si="4"/>
        <v>97.891946697566596</v>
      </c>
      <c r="AH11" s="767">
        <f t="shared" si="0"/>
        <v>93.241271082739701</v>
      </c>
      <c r="AI11" s="764"/>
      <c r="AJ11" s="764"/>
      <c r="AK11" s="764"/>
      <c r="AL11" s="764"/>
      <c r="AM11" s="763" t="str">
        <f t="shared" si="5"/>
        <v>Bragança</v>
      </c>
      <c r="AN11" s="768">
        <f t="shared" si="6"/>
        <v>97.891946697566596</v>
      </c>
      <c r="AO11" s="768">
        <f t="shared" si="6"/>
        <v>93.241271082739701</v>
      </c>
    </row>
    <row r="12" spans="1:41">
      <c r="A12" s="421"/>
      <c r="B12" s="490"/>
      <c r="C12" s="102" t="s">
        <v>66</v>
      </c>
      <c r="D12" s="429"/>
      <c r="E12" s="347">
        <v>712</v>
      </c>
      <c r="F12" s="347">
        <v>704</v>
      </c>
      <c r="G12" s="347">
        <v>717</v>
      </c>
      <c r="H12" s="347">
        <v>754</v>
      </c>
      <c r="I12" s="347">
        <v>779</v>
      </c>
      <c r="J12" s="347">
        <v>769</v>
      </c>
      <c r="K12" s="779">
        <v>219.715864759428</v>
      </c>
      <c r="L12" s="480"/>
      <c r="M12" s="527"/>
      <c r="N12" s="421"/>
      <c r="AD12" s="763" t="str">
        <f t="shared" si="1"/>
        <v>Castelo Branco</v>
      </c>
      <c r="AE12" s="767">
        <f t="shared" si="2"/>
        <v>210.22516086671001</v>
      </c>
      <c r="AF12" s="767">
        <f t="shared" si="3"/>
        <v>215.3</v>
      </c>
      <c r="AG12" s="767">
        <f t="shared" si="4"/>
        <v>92.268853025936593</v>
      </c>
      <c r="AH12" s="767">
        <f t="shared" si="0"/>
        <v>93.241271082739701</v>
      </c>
      <c r="AI12" s="766"/>
      <c r="AJ12" s="766"/>
      <c r="AK12" s="766"/>
      <c r="AL12" s="766"/>
      <c r="AM12" s="763" t="str">
        <f t="shared" si="5"/>
        <v>Castelo Branco</v>
      </c>
      <c r="AN12" s="768">
        <f t="shared" si="6"/>
        <v>92.268853025936593</v>
      </c>
      <c r="AO12" s="768">
        <f t="shared" si="6"/>
        <v>93.241271082739701</v>
      </c>
    </row>
    <row r="13" spans="1:41">
      <c r="A13" s="421"/>
      <c r="B13" s="490"/>
      <c r="C13" s="102" t="s">
        <v>75</v>
      </c>
      <c r="D13" s="429"/>
      <c r="E13" s="347">
        <v>1437</v>
      </c>
      <c r="F13" s="347">
        <v>1462</v>
      </c>
      <c r="G13" s="347">
        <v>1487</v>
      </c>
      <c r="H13" s="347">
        <v>1478</v>
      </c>
      <c r="I13" s="347">
        <v>1518</v>
      </c>
      <c r="J13" s="347">
        <v>1526</v>
      </c>
      <c r="K13" s="779">
        <v>210.22516086671001</v>
      </c>
      <c r="L13" s="480"/>
      <c r="M13" s="527"/>
      <c r="N13" s="421"/>
      <c r="AD13" s="763" t="str">
        <f t="shared" si="1"/>
        <v>Coimbra</v>
      </c>
      <c r="AE13" s="767">
        <f t="shared" si="2"/>
        <v>198.977928870293</v>
      </c>
      <c r="AF13" s="767">
        <f t="shared" si="3"/>
        <v>215.3</v>
      </c>
      <c r="AG13" s="767">
        <f t="shared" si="4"/>
        <v>104.093206691682</v>
      </c>
      <c r="AH13" s="767">
        <f t="shared" si="0"/>
        <v>93.241271082739701</v>
      </c>
      <c r="AI13" s="766"/>
      <c r="AJ13" s="766"/>
      <c r="AK13" s="766"/>
      <c r="AL13" s="766"/>
      <c r="AM13" s="763" t="str">
        <f t="shared" si="5"/>
        <v>Coimbra</v>
      </c>
      <c r="AN13" s="768">
        <f t="shared" si="6"/>
        <v>104.093206691682</v>
      </c>
      <c r="AO13" s="768">
        <f t="shared" si="6"/>
        <v>93.241271082739701</v>
      </c>
    </row>
    <row r="14" spans="1:41">
      <c r="A14" s="421"/>
      <c r="B14" s="490"/>
      <c r="C14" s="102" t="s">
        <v>61</v>
      </c>
      <c r="D14" s="429"/>
      <c r="E14" s="347">
        <v>3247</v>
      </c>
      <c r="F14" s="347">
        <v>3227</v>
      </c>
      <c r="G14" s="347">
        <v>3231</v>
      </c>
      <c r="H14" s="347">
        <v>3232</v>
      </c>
      <c r="I14" s="347">
        <v>3302</v>
      </c>
      <c r="J14" s="347">
        <v>3348</v>
      </c>
      <c r="K14" s="779">
        <v>198.977928870293</v>
      </c>
      <c r="L14" s="480"/>
      <c r="M14" s="527"/>
      <c r="N14" s="421"/>
      <c r="AD14" s="763" t="str">
        <f t="shared" si="1"/>
        <v>Évora</v>
      </c>
      <c r="AE14" s="767">
        <f t="shared" si="2"/>
        <v>232.73219985621901</v>
      </c>
      <c r="AF14" s="767">
        <f t="shared" si="3"/>
        <v>215.3</v>
      </c>
      <c r="AG14" s="767">
        <f t="shared" si="4"/>
        <v>91.268815900761197</v>
      </c>
      <c r="AH14" s="767">
        <f t="shared" si="0"/>
        <v>93.241271082739701</v>
      </c>
      <c r="AI14" s="766"/>
      <c r="AJ14" s="766"/>
      <c r="AK14" s="766"/>
      <c r="AL14" s="766"/>
      <c r="AM14" s="763" t="str">
        <f t="shared" si="5"/>
        <v>Évora</v>
      </c>
      <c r="AN14" s="768">
        <f t="shared" si="6"/>
        <v>91.268815900761197</v>
      </c>
      <c r="AO14" s="768">
        <f t="shared" si="6"/>
        <v>93.241271082739701</v>
      </c>
    </row>
    <row r="15" spans="1:41">
      <c r="A15" s="421"/>
      <c r="B15" s="490"/>
      <c r="C15" s="102" t="s">
        <v>56</v>
      </c>
      <c r="D15" s="429"/>
      <c r="E15" s="347">
        <v>1430</v>
      </c>
      <c r="F15" s="347">
        <v>1406</v>
      </c>
      <c r="G15" s="347">
        <v>1399</v>
      </c>
      <c r="H15" s="347">
        <v>1366</v>
      </c>
      <c r="I15" s="347">
        <v>1352</v>
      </c>
      <c r="J15" s="347">
        <v>1391</v>
      </c>
      <c r="K15" s="779">
        <v>232.73219985621901</v>
      </c>
      <c r="L15" s="480"/>
      <c r="M15" s="527"/>
      <c r="N15" s="421"/>
      <c r="AD15" s="763" t="str">
        <f t="shared" si="1"/>
        <v>Faro</v>
      </c>
      <c r="AE15" s="767">
        <f t="shared" si="2"/>
        <v>203.02799937480501</v>
      </c>
      <c r="AF15" s="767">
        <f t="shared" si="3"/>
        <v>215.3</v>
      </c>
      <c r="AG15" s="767">
        <f t="shared" si="4"/>
        <v>96.362992581602398</v>
      </c>
      <c r="AH15" s="767">
        <f t="shared" si="0"/>
        <v>93.241271082739701</v>
      </c>
      <c r="AI15" s="766"/>
      <c r="AJ15" s="766"/>
      <c r="AK15" s="766"/>
      <c r="AL15" s="766"/>
      <c r="AM15" s="763" t="str">
        <f t="shared" si="5"/>
        <v>Faro</v>
      </c>
      <c r="AN15" s="768">
        <f t="shared" si="6"/>
        <v>96.362992581602398</v>
      </c>
      <c r="AO15" s="768">
        <f t="shared" si="6"/>
        <v>93.241271082739701</v>
      </c>
    </row>
    <row r="16" spans="1:41">
      <c r="A16" s="421"/>
      <c r="B16" s="490"/>
      <c r="C16" s="102" t="s">
        <v>74</v>
      </c>
      <c r="D16" s="429"/>
      <c r="E16" s="347">
        <v>3045</v>
      </c>
      <c r="F16" s="347">
        <v>3013</v>
      </c>
      <c r="G16" s="347">
        <v>3026</v>
      </c>
      <c r="H16" s="347">
        <v>3035</v>
      </c>
      <c r="I16" s="347">
        <v>3178</v>
      </c>
      <c r="J16" s="347">
        <v>3199</v>
      </c>
      <c r="K16" s="779">
        <v>203.02799937480501</v>
      </c>
      <c r="L16" s="480"/>
      <c r="M16" s="527"/>
      <c r="N16" s="421"/>
      <c r="AD16" s="763" t="str">
        <f t="shared" si="1"/>
        <v>Guarda</v>
      </c>
      <c r="AE16" s="767">
        <f t="shared" si="2"/>
        <v>211.18961290322599</v>
      </c>
      <c r="AF16" s="767">
        <f t="shared" si="3"/>
        <v>215.3</v>
      </c>
      <c r="AG16" s="767">
        <f t="shared" si="4"/>
        <v>90.457727115716807</v>
      </c>
      <c r="AH16" s="767">
        <f t="shared" si="0"/>
        <v>93.241271082739701</v>
      </c>
      <c r="AI16" s="766"/>
      <c r="AJ16" s="766"/>
      <c r="AK16" s="766"/>
      <c r="AL16" s="766"/>
      <c r="AM16" s="763" t="str">
        <f t="shared" si="5"/>
        <v>Guarda</v>
      </c>
      <c r="AN16" s="768">
        <f t="shared" si="6"/>
        <v>90.457727115716807</v>
      </c>
      <c r="AO16" s="768">
        <f t="shared" si="6"/>
        <v>93.241271082739701</v>
      </c>
    </row>
    <row r="17" spans="1:41">
      <c r="A17" s="421"/>
      <c r="B17" s="490"/>
      <c r="C17" s="102" t="s">
        <v>76</v>
      </c>
      <c r="D17" s="429"/>
      <c r="E17" s="347">
        <v>1224</v>
      </c>
      <c r="F17" s="347">
        <v>1229</v>
      </c>
      <c r="G17" s="347">
        <v>1233</v>
      </c>
      <c r="H17" s="347">
        <v>1228</v>
      </c>
      <c r="I17" s="347">
        <v>1241</v>
      </c>
      <c r="J17" s="347">
        <v>1240</v>
      </c>
      <c r="K17" s="779">
        <v>211.18961290322599</v>
      </c>
      <c r="L17" s="480"/>
      <c r="M17" s="527"/>
      <c r="N17" s="421"/>
      <c r="AD17" s="763" t="str">
        <f t="shared" si="1"/>
        <v>Leiria</v>
      </c>
      <c r="AE17" s="767">
        <f t="shared" si="2"/>
        <v>208.06495949595001</v>
      </c>
      <c r="AF17" s="767">
        <f t="shared" si="3"/>
        <v>215.3</v>
      </c>
      <c r="AG17" s="767">
        <f t="shared" si="4"/>
        <v>98.428856717053407</v>
      </c>
      <c r="AH17" s="767">
        <f t="shared" si="0"/>
        <v>93.241271082739701</v>
      </c>
      <c r="AI17" s="766"/>
      <c r="AJ17" s="766"/>
      <c r="AK17" s="766"/>
      <c r="AL17" s="766"/>
      <c r="AM17" s="763" t="str">
        <f t="shared" si="5"/>
        <v>Leiria</v>
      </c>
      <c r="AN17" s="768">
        <f t="shared" si="6"/>
        <v>98.428856717053407</v>
      </c>
      <c r="AO17" s="768">
        <f t="shared" si="6"/>
        <v>93.241271082739701</v>
      </c>
    </row>
    <row r="18" spans="1:41">
      <c r="A18" s="421"/>
      <c r="B18" s="490"/>
      <c r="C18" s="102" t="s">
        <v>60</v>
      </c>
      <c r="D18" s="429"/>
      <c r="E18" s="347">
        <v>2222</v>
      </c>
      <c r="F18" s="347">
        <v>2172</v>
      </c>
      <c r="G18" s="347">
        <v>2215</v>
      </c>
      <c r="H18" s="347">
        <v>2179</v>
      </c>
      <c r="I18" s="347">
        <v>2251</v>
      </c>
      <c r="J18" s="347">
        <v>2224</v>
      </c>
      <c r="K18" s="779">
        <v>208.06495949595001</v>
      </c>
      <c r="L18" s="480"/>
      <c r="M18" s="527"/>
      <c r="N18" s="421"/>
      <c r="AD18" s="763" t="str">
        <f t="shared" si="1"/>
        <v>Lisboa</v>
      </c>
      <c r="AE18" s="767">
        <f t="shared" si="2"/>
        <v>217.13517737637</v>
      </c>
      <c r="AF18" s="767">
        <f t="shared" si="3"/>
        <v>215.3</v>
      </c>
      <c r="AG18" s="767">
        <f t="shared" si="4"/>
        <v>95.353120156046799</v>
      </c>
      <c r="AH18" s="767">
        <f t="shared" si="0"/>
        <v>93.241271082739701</v>
      </c>
      <c r="AI18" s="766"/>
      <c r="AJ18" s="766"/>
      <c r="AK18" s="766"/>
      <c r="AL18" s="766"/>
      <c r="AM18" s="763" t="str">
        <f t="shared" si="5"/>
        <v>Lisboa</v>
      </c>
      <c r="AN18" s="768">
        <f t="shared" si="6"/>
        <v>95.353120156046799</v>
      </c>
      <c r="AO18" s="768">
        <f t="shared" si="6"/>
        <v>93.241271082739701</v>
      </c>
    </row>
    <row r="19" spans="1:41">
      <c r="A19" s="421"/>
      <c r="B19" s="490"/>
      <c r="C19" s="102" t="s">
        <v>59</v>
      </c>
      <c r="D19" s="429"/>
      <c r="E19" s="347">
        <v>16554</v>
      </c>
      <c r="F19" s="347">
        <v>16424</v>
      </c>
      <c r="G19" s="347">
        <v>16400</v>
      </c>
      <c r="H19" s="347">
        <v>16496</v>
      </c>
      <c r="I19" s="347">
        <v>16962</v>
      </c>
      <c r="J19" s="347">
        <v>16893</v>
      </c>
      <c r="K19" s="779">
        <v>217.13517737637</v>
      </c>
      <c r="L19" s="480"/>
      <c r="M19" s="527"/>
      <c r="N19" s="421"/>
      <c r="AD19" s="763" t="str">
        <f t="shared" si="1"/>
        <v>Portalegre</v>
      </c>
      <c r="AE19" s="767">
        <f t="shared" si="2"/>
        <v>234.410249768733</v>
      </c>
      <c r="AF19" s="767">
        <f t="shared" si="3"/>
        <v>215.3</v>
      </c>
      <c r="AG19" s="767">
        <f t="shared" si="4"/>
        <v>90.434503925767302</v>
      </c>
      <c r="AH19" s="767">
        <f t="shared" si="0"/>
        <v>93.241271082739701</v>
      </c>
      <c r="AI19" s="766"/>
      <c r="AJ19" s="766"/>
      <c r="AK19" s="766"/>
      <c r="AL19" s="766"/>
      <c r="AM19" s="763" t="str">
        <f t="shared" si="5"/>
        <v>Portalegre</v>
      </c>
      <c r="AN19" s="768">
        <f t="shared" si="6"/>
        <v>90.434503925767302</v>
      </c>
      <c r="AO19" s="768">
        <f t="shared" si="6"/>
        <v>93.241271082739701</v>
      </c>
    </row>
    <row r="20" spans="1:41">
      <c r="A20" s="421"/>
      <c r="B20" s="490"/>
      <c r="C20" s="102" t="s">
        <v>57</v>
      </c>
      <c r="D20" s="429"/>
      <c r="E20" s="347">
        <v>1161</v>
      </c>
      <c r="F20" s="347">
        <v>1144</v>
      </c>
      <c r="G20" s="347">
        <v>1146</v>
      </c>
      <c r="H20" s="347">
        <v>1143</v>
      </c>
      <c r="I20" s="347">
        <v>1142</v>
      </c>
      <c r="J20" s="347">
        <v>1081</v>
      </c>
      <c r="K20" s="779">
        <v>234.410249768733</v>
      </c>
      <c r="L20" s="480"/>
      <c r="M20" s="527"/>
      <c r="N20" s="421"/>
      <c r="AD20" s="763" t="str">
        <f t="shared" si="1"/>
        <v>Porto</v>
      </c>
      <c r="AE20" s="767">
        <f t="shared" si="2"/>
        <v>213.194280434539</v>
      </c>
      <c r="AF20" s="767">
        <f t="shared" si="3"/>
        <v>215.3</v>
      </c>
      <c r="AG20" s="767">
        <f t="shared" si="4"/>
        <v>93.973033025620794</v>
      </c>
      <c r="AH20" s="767">
        <f t="shared" si="0"/>
        <v>93.241271082739701</v>
      </c>
      <c r="AI20" s="766"/>
      <c r="AJ20" s="766"/>
      <c r="AK20" s="766"/>
      <c r="AL20" s="766"/>
      <c r="AM20" s="763" t="str">
        <f t="shared" si="5"/>
        <v>Porto</v>
      </c>
      <c r="AN20" s="768">
        <f t="shared" si="6"/>
        <v>93.973033025620794</v>
      </c>
      <c r="AO20" s="768">
        <f t="shared" si="6"/>
        <v>93.241271082739701</v>
      </c>
    </row>
    <row r="21" spans="1:41">
      <c r="A21" s="421"/>
      <c r="B21" s="490"/>
      <c r="C21" s="102" t="s">
        <v>63</v>
      </c>
      <c r="D21" s="429"/>
      <c r="E21" s="347">
        <v>26133</v>
      </c>
      <c r="F21" s="347">
        <v>25888</v>
      </c>
      <c r="G21" s="347">
        <v>26020</v>
      </c>
      <c r="H21" s="347">
        <v>25674</v>
      </c>
      <c r="I21" s="347">
        <v>26585</v>
      </c>
      <c r="J21" s="347">
        <v>26794</v>
      </c>
      <c r="K21" s="779">
        <v>213.194280434539</v>
      </c>
      <c r="L21" s="480"/>
      <c r="M21" s="527"/>
      <c r="N21" s="421"/>
      <c r="AD21" s="763" t="str">
        <f t="shared" si="1"/>
        <v>Santarém</v>
      </c>
      <c r="AE21" s="767">
        <f t="shared" si="2"/>
        <v>215.34160389335599</v>
      </c>
      <c r="AF21" s="767">
        <f t="shared" si="3"/>
        <v>215.3</v>
      </c>
      <c r="AG21" s="767">
        <f t="shared" si="4"/>
        <v>94.917405334825602</v>
      </c>
      <c r="AH21" s="767">
        <f t="shared" si="0"/>
        <v>93.241271082739701</v>
      </c>
      <c r="AI21" s="766"/>
      <c r="AJ21" s="766"/>
      <c r="AK21" s="766"/>
      <c r="AL21" s="766"/>
      <c r="AM21" s="763" t="str">
        <f t="shared" si="5"/>
        <v>Santarém</v>
      </c>
      <c r="AN21" s="768">
        <f t="shared" si="6"/>
        <v>94.917405334825602</v>
      </c>
      <c r="AO21" s="768">
        <f t="shared" si="6"/>
        <v>93.241271082739701</v>
      </c>
    </row>
    <row r="22" spans="1:41">
      <c r="A22" s="421"/>
      <c r="B22" s="490"/>
      <c r="C22" s="102" t="s">
        <v>79</v>
      </c>
      <c r="D22" s="429"/>
      <c r="E22" s="347">
        <v>2309</v>
      </c>
      <c r="F22" s="347">
        <v>2278</v>
      </c>
      <c r="G22" s="347">
        <v>2224</v>
      </c>
      <c r="H22" s="347">
        <v>2298</v>
      </c>
      <c r="I22" s="347">
        <v>2340</v>
      </c>
      <c r="J22" s="347">
        <v>2366</v>
      </c>
      <c r="K22" s="779">
        <v>215.34160389335599</v>
      </c>
      <c r="L22" s="480"/>
      <c r="M22" s="527"/>
      <c r="N22" s="421"/>
      <c r="AD22" s="763" t="str">
        <f t="shared" si="1"/>
        <v>Setúbal</v>
      </c>
      <c r="AE22" s="767">
        <f t="shared" si="2"/>
        <v>225.27161955977999</v>
      </c>
      <c r="AF22" s="767">
        <f t="shared" si="3"/>
        <v>215.3</v>
      </c>
      <c r="AG22" s="767">
        <f t="shared" si="4"/>
        <v>101.45724174833801</v>
      </c>
      <c r="AH22" s="767">
        <f t="shared" si="0"/>
        <v>93.241271082739701</v>
      </c>
      <c r="AI22" s="766"/>
      <c r="AJ22" s="766"/>
      <c r="AK22" s="766"/>
      <c r="AL22" s="766"/>
      <c r="AM22" s="763" t="str">
        <f t="shared" si="5"/>
        <v>Setúbal</v>
      </c>
      <c r="AN22" s="768">
        <f t="shared" si="6"/>
        <v>101.45724174833801</v>
      </c>
      <c r="AO22" s="768">
        <f t="shared" si="6"/>
        <v>93.241271082739701</v>
      </c>
    </row>
    <row r="23" spans="1:41">
      <c r="A23" s="421"/>
      <c r="B23" s="490"/>
      <c r="C23" s="102" t="s">
        <v>58</v>
      </c>
      <c r="D23" s="429"/>
      <c r="E23" s="347">
        <v>7812</v>
      </c>
      <c r="F23" s="347">
        <v>7765</v>
      </c>
      <c r="G23" s="347">
        <v>7784</v>
      </c>
      <c r="H23" s="347">
        <v>7761</v>
      </c>
      <c r="I23" s="347">
        <v>7938</v>
      </c>
      <c r="J23" s="347">
        <v>7996</v>
      </c>
      <c r="K23" s="779">
        <v>225.27161955977999</v>
      </c>
      <c r="L23" s="480"/>
      <c r="M23" s="527"/>
      <c r="N23" s="421"/>
      <c r="AD23" s="763" t="str">
        <f t="shared" si="1"/>
        <v>Viana do Castelo</v>
      </c>
      <c r="AE23" s="767">
        <f t="shared" si="2"/>
        <v>195.58563549160701</v>
      </c>
      <c r="AF23" s="767">
        <f t="shared" si="3"/>
        <v>215.3</v>
      </c>
      <c r="AG23" s="767">
        <f t="shared" si="4"/>
        <v>101.399763779528</v>
      </c>
      <c r="AH23" s="767">
        <f t="shared" si="0"/>
        <v>93.241271082739701</v>
      </c>
      <c r="AI23" s="766"/>
      <c r="AJ23" s="766"/>
      <c r="AK23" s="766"/>
      <c r="AL23" s="766"/>
      <c r="AM23" s="763" t="str">
        <f t="shared" si="5"/>
        <v>Viana do Castelo</v>
      </c>
      <c r="AN23" s="768">
        <f t="shared" si="6"/>
        <v>101.399763779528</v>
      </c>
      <c r="AO23" s="768">
        <f t="shared" si="6"/>
        <v>93.241271082739701</v>
      </c>
    </row>
    <row r="24" spans="1:41">
      <c r="A24" s="421"/>
      <c r="B24" s="490"/>
      <c r="C24" s="102" t="s">
        <v>65</v>
      </c>
      <c r="D24" s="429"/>
      <c r="E24" s="347">
        <v>1274</v>
      </c>
      <c r="F24" s="347">
        <v>1232</v>
      </c>
      <c r="G24" s="347">
        <v>1228</v>
      </c>
      <c r="H24" s="347">
        <v>1227</v>
      </c>
      <c r="I24" s="347">
        <v>1244</v>
      </c>
      <c r="J24" s="347">
        <v>1251</v>
      </c>
      <c r="K24" s="779">
        <v>195.58563549160701</v>
      </c>
      <c r="L24" s="480"/>
      <c r="M24" s="527"/>
      <c r="N24" s="421"/>
      <c r="AD24" s="763" t="str">
        <f t="shared" si="1"/>
        <v>Vila Real</v>
      </c>
      <c r="AE24" s="767">
        <f t="shared" si="2"/>
        <v>204.63749375520399</v>
      </c>
      <c r="AF24" s="767">
        <f t="shared" si="3"/>
        <v>215.3</v>
      </c>
      <c r="AG24" s="767">
        <f t="shared" si="4"/>
        <v>99.260755250403903</v>
      </c>
      <c r="AH24" s="767">
        <f t="shared" si="0"/>
        <v>93.241271082739701</v>
      </c>
      <c r="AI24" s="766"/>
      <c r="AJ24" s="766"/>
      <c r="AK24" s="766"/>
      <c r="AL24" s="766"/>
      <c r="AM24" s="763" t="str">
        <f t="shared" si="5"/>
        <v>Vila Real</v>
      </c>
      <c r="AN24" s="768">
        <f t="shared" si="6"/>
        <v>99.260755250403903</v>
      </c>
      <c r="AO24" s="768">
        <f t="shared" si="6"/>
        <v>93.241271082739701</v>
      </c>
    </row>
    <row r="25" spans="1:41">
      <c r="A25" s="421"/>
      <c r="B25" s="490"/>
      <c r="C25" s="102" t="s">
        <v>67</v>
      </c>
      <c r="D25" s="429"/>
      <c r="E25" s="347">
        <v>2372</v>
      </c>
      <c r="F25" s="347">
        <v>2325</v>
      </c>
      <c r="G25" s="347">
        <v>2338</v>
      </c>
      <c r="H25" s="347">
        <v>2303</v>
      </c>
      <c r="I25" s="347">
        <v>2353</v>
      </c>
      <c r="J25" s="347">
        <v>2402</v>
      </c>
      <c r="K25" s="779">
        <v>204.63749375520399</v>
      </c>
      <c r="L25" s="480"/>
      <c r="M25" s="527"/>
      <c r="N25" s="421"/>
      <c r="AD25" s="763" t="str">
        <f t="shared" si="1"/>
        <v>Viseu</v>
      </c>
      <c r="AE25" s="767">
        <f t="shared" si="2"/>
        <v>204.807875</v>
      </c>
      <c r="AF25" s="767">
        <f t="shared" si="3"/>
        <v>215.3</v>
      </c>
      <c r="AG25" s="767">
        <f t="shared" si="4"/>
        <v>94.887100043434202</v>
      </c>
      <c r="AH25" s="767">
        <f t="shared" si="0"/>
        <v>93.241271082739701</v>
      </c>
      <c r="AI25" s="766"/>
      <c r="AJ25" s="766"/>
      <c r="AK25" s="766"/>
      <c r="AL25" s="766"/>
      <c r="AM25" s="763" t="str">
        <f t="shared" si="5"/>
        <v>Viseu</v>
      </c>
      <c r="AN25" s="768">
        <f t="shared" si="6"/>
        <v>94.887100043434202</v>
      </c>
      <c r="AO25" s="768">
        <f t="shared" si="6"/>
        <v>93.241271082739701</v>
      </c>
    </row>
    <row r="26" spans="1:41">
      <c r="A26" s="421"/>
      <c r="B26" s="490"/>
      <c r="C26" s="102" t="s">
        <v>77</v>
      </c>
      <c r="D26" s="429"/>
      <c r="E26" s="347">
        <v>3135</v>
      </c>
      <c r="F26" s="347">
        <v>3140</v>
      </c>
      <c r="G26" s="347">
        <v>3119</v>
      </c>
      <c r="H26" s="347">
        <v>3066</v>
      </c>
      <c r="I26" s="347">
        <v>3221</v>
      </c>
      <c r="J26" s="347">
        <v>3201</v>
      </c>
      <c r="K26" s="779">
        <v>204.807875</v>
      </c>
      <c r="L26" s="480"/>
      <c r="M26" s="527"/>
      <c r="N26" s="421"/>
      <c r="AD26" s="763" t="str">
        <f t="shared" si="1"/>
        <v>Açores</v>
      </c>
      <c r="AE26" s="767">
        <f t="shared" si="2"/>
        <v>226.60599900596401</v>
      </c>
      <c r="AF26" s="767">
        <f t="shared" si="3"/>
        <v>215.3</v>
      </c>
      <c r="AG26" s="767">
        <f t="shared" si="4"/>
        <v>68.3794335849623</v>
      </c>
      <c r="AH26" s="767">
        <f t="shared" si="0"/>
        <v>93.241271082739701</v>
      </c>
      <c r="AI26" s="766"/>
      <c r="AJ26" s="766"/>
      <c r="AK26" s="766"/>
      <c r="AL26" s="766"/>
      <c r="AM26" s="763" t="str">
        <f t="shared" si="5"/>
        <v>Açores</v>
      </c>
      <c r="AN26" s="768">
        <f t="shared" si="6"/>
        <v>68.3794335849623</v>
      </c>
      <c r="AO26" s="768">
        <f t="shared" si="6"/>
        <v>93.241271082739701</v>
      </c>
    </row>
    <row r="27" spans="1:41">
      <c r="A27" s="421"/>
      <c r="B27" s="490"/>
      <c r="C27" s="102" t="s">
        <v>132</v>
      </c>
      <c r="D27" s="429"/>
      <c r="E27" s="347">
        <v>6050</v>
      </c>
      <c r="F27" s="347">
        <v>6140</v>
      </c>
      <c r="G27" s="347">
        <v>6220</v>
      </c>
      <c r="H27" s="347">
        <v>5955</v>
      </c>
      <c r="I27" s="347">
        <v>5993</v>
      </c>
      <c r="J27" s="347">
        <v>6038</v>
      </c>
      <c r="K27" s="779">
        <v>226.60599900596401</v>
      </c>
      <c r="L27" s="480"/>
      <c r="M27" s="527"/>
      <c r="N27" s="421"/>
      <c r="AD27" s="763" t="str">
        <f>+C28</f>
        <v>Madeira</v>
      </c>
      <c r="AE27" s="767">
        <f>+K28</f>
        <v>218.93822481572499</v>
      </c>
      <c r="AF27" s="767">
        <f t="shared" si="3"/>
        <v>215.3</v>
      </c>
      <c r="AG27" s="767">
        <f>+K65</f>
        <v>89.826469254032304</v>
      </c>
      <c r="AH27" s="767">
        <f t="shared" si="0"/>
        <v>93.241271082739701</v>
      </c>
      <c r="AI27" s="766"/>
      <c r="AJ27" s="766"/>
      <c r="AK27" s="766"/>
      <c r="AL27" s="766"/>
      <c r="AM27" s="763" t="str">
        <f t="shared" si="5"/>
        <v>Madeira</v>
      </c>
      <c r="AN27" s="768">
        <f t="shared" si="6"/>
        <v>89.826469254032304</v>
      </c>
      <c r="AO27" s="768">
        <f t="shared" si="6"/>
        <v>93.241271082739701</v>
      </c>
    </row>
    <row r="28" spans="1:41">
      <c r="A28" s="421"/>
      <c r="B28" s="490"/>
      <c r="C28" s="102" t="s">
        <v>133</v>
      </c>
      <c r="D28" s="429"/>
      <c r="E28" s="347">
        <v>1791</v>
      </c>
      <c r="F28" s="347">
        <v>1759</v>
      </c>
      <c r="G28" s="347">
        <v>1756</v>
      </c>
      <c r="H28" s="347">
        <v>1696</v>
      </c>
      <c r="I28" s="347">
        <v>1695</v>
      </c>
      <c r="J28" s="347">
        <v>1630</v>
      </c>
      <c r="K28" s="779">
        <v>218.93822481572499</v>
      </c>
      <c r="L28" s="480"/>
      <c r="M28" s="527"/>
      <c r="N28" s="421"/>
      <c r="AD28" s="709"/>
      <c r="AE28" s="753"/>
      <c r="AG28" s="753"/>
    </row>
    <row r="29" spans="1:41" ht="3.75" customHeight="1">
      <c r="A29" s="421"/>
      <c r="B29" s="490"/>
      <c r="C29" s="102"/>
      <c r="D29" s="429"/>
      <c r="E29" s="347"/>
      <c r="F29" s="347"/>
      <c r="G29" s="347"/>
      <c r="H29" s="347"/>
      <c r="I29" s="347"/>
      <c r="J29" s="347"/>
      <c r="K29" s="348"/>
      <c r="L29" s="480"/>
      <c r="M29" s="527"/>
      <c r="N29" s="421"/>
      <c r="AD29" s="709"/>
      <c r="AE29" s="753"/>
      <c r="AG29" s="753"/>
    </row>
    <row r="30" spans="1:41" ht="15.75" customHeight="1">
      <c r="A30" s="421"/>
      <c r="B30" s="490"/>
      <c r="C30" s="755"/>
      <c r="D30" s="796" t="s">
        <v>420</v>
      </c>
      <c r="E30" s="755"/>
      <c r="F30" s="755"/>
      <c r="G30" s="1582" t="s">
        <v>608</v>
      </c>
      <c r="H30" s="1582"/>
      <c r="I30" s="1582"/>
      <c r="J30" s="1582"/>
      <c r="K30" s="757"/>
      <c r="L30" s="757"/>
      <c r="M30" s="758"/>
      <c r="N30" s="421"/>
      <c r="AD30" s="709"/>
      <c r="AE30" s="753"/>
      <c r="AG30" s="753"/>
    </row>
    <row r="31" spans="1:41">
      <c r="A31" s="421"/>
      <c r="B31" s="754"/>
      <c r="C31" s="755"/>
      <c r="D31" s="755"/>
      <c r="E31" s="755"/>
      <c r="F31" s="755"/>
      <c r="G31" s="755"/>
      <c r="H31" s="755"/>
      <c r="I31" s="756"/>
      <c r="J31" s="756"/>
      <c r="K31" s="757"/>
      <c r="L31" s="757"/>
      <c r="M31" s="758"/>
      <c r="N31" s="421"/>
    </row>
    <row r="32" spans="1:41" ht="12" customHeight="1">
      <c r="A32" s="421"/>
      <c r="B32" s="490"/>
      <c r="C32" s="755"/>
      <c r="D32" s="755"/>
      <c r="E32" s="755"/>
      <c r="F32" s="755"/>
      <c r="G32" s="755"/>
      <c r="H32" s="755"/>
      <c r="I32" s="756"/>
      <c r="J32" s="756"/>
      <c r="K32" s="757"/>
      <c r="L32" s="757"/>
      <c r="M32" s="758"/>
      <c r="N32" s="421"/>
    </row>
    <row r="33" spans="1:41" ht="12" customHeight="1">
      <c r="A33" s="421"/>
      <c r="B33" s="490"/>
      <c r="C33" s="755"/>
      <c r="D33" s="755"/>
      <c r="E33" s="755"/>
      <c r="F33" s="755"/>
      <c r="G33" s="755"/>
      <c r="H33" s="755"/>
      <c r="I33" s="756"/>
      <c r="J33" s="756"/>
      <c r="K33" s="757"/>
      <c r="L33" s="757"/>
      <c r="M33" s="758"/>
      <c r="N33" s="421"/>
    </row>
    <row r="34" spans="1:41" ht="12" customHeight="1">
      <c r="A34" s="421"/>
      <c r="B34" s="490"/>
      <c r="C34" s="755"/>
      <c r="D34" s="755"/>
      <c r="E34" s="755"/>
      <c r="F34" s="755"/>
      <c r="G34" s="755"/>
      <c r="H34" s="755"/>
      <c r="I34" s="756"/>
      <c r="J34" s="756"/>
      <c r="K34" s="757"/>
      <c r="L34" s="757"/>
      <c r="M34" s="758"/>
      <c r="N34" s="421"/>
    </row>
    <row r="35" spans="1:41" ht="12" customHeight="1">
      <c r="A35" s="421"/>
      <c r="B35" s="490"/>
      <c r="C35" s="755"/>
      <c r="D35" s="755"/>
      <c r="E35" s="755"/>
      <c r="F35" s="755"/>
      <c r="G35" s="755"/>
      <c r="H35" s="755"/>
      <c r="I35" s="756"/>
      <c r="J35" s="756"/>
      <c r="K35" s="757"/>
      <c r="L35" s="757"/>
      <c r="M35" s="758"/>
      <c r="N35" s="421"/>
    </row>
    <row r="36" spans="1:41" ht="27" customHeight="1">
      <c r="A36" s="421"/>
      <c r="B36" s="490"/>
      <c r="C36" s="755"/>
      <c r="D36" s="755"/>
      <c r="E36" s="755"/>
      <c r="F36" s="755"/>
      <c r="G36" s="755"/>
      <c r="H36" s="755"/>
      <c r="I36" s="756"/>
      <c r="J36" s="756"/>
      <c r="K36" s="757"/>
      <c r="L36" s="757"/>
      <c r="M36" s="758"/>
      <c r="N36" s="421"/>
      <c r="AK36" s="451"/>
      <c r="AL36" s="451"/>
      <c r="AM36" s="451"/>
      <c r="AN36" s="451"/>
      <c r="AO36" s="451"/>
    </row>
    <row r="37" spans="1:41" ht="12" customHeight="1">
      <c r="A37" s="421"/>
      <c r="B37" s="490"/>
      <c r="C37" s="755"/>
      <c r="D37" s="755"/>
      <c r="E37" s="755"/>
      <c r="F37" s="755"/>
      <c r="G37" s="755"/>
      <c r="H37" s="755"/>
      <c r="I37" s="756"/>
      <c r="J37" s="756"/>
      <c r="K37" s="757"/>
      <c r="L37" s="757"/>
      <c r="M37" s="758"/>
      <c r="N37" s="421"/>
      <c r="AK37" s="451"/>
      <c r="AL37" s="451"/>
      <c r="AM37" s="451"/>
      <c r="AN37" s="451"/>
      <c r="AO37" s="451"/>
    </row>
    <row r="38" spans="1:41" ht="12" customHeight="1">
      <c r="A38" s="421"/>
      <c r="B38" s="490"/>
      <c r="C38" s="755"/>
      <c r="D38" s="755"/>
      <c r="E38" s="755"/>
      <c r="F38" s="755"/>
      <c r="G38" s="755"/>
      <c r="H38" s="755"/>
      <c r="I38" s="756"/>
      <c r="J38" s="756"/>
      <c r="K38" s="757"/>
      <c r="L38" s="757"/>
      <c r="M38" s="758"/>
      <c r="N38" s="421"/>
      <c r="AK38" s="451"/>
      <c r="AL38" s="451"/>
      <c r="AM38" s="451"/>
      <c r="AN38" s="451"/>
      <c r="AO38" s="451"/>
    </row>
    <row r="39" spans="1:41" ht="12" customHeight="1">
      <c r="A39" s="421"/>
      <c r="B39" s="490"/>
      <c r="C39" s="759"/>
      <c r="D39" s="759"/>
      <c r="E39" s="759"/>
      <c r="F39" s="759"/>
      <c r="G39" s="759"/>
      <c r="H39" s="759"/>
      <c r="I39" s="759"/>
      <c r="J39" s="759"/>
      <c r="K39" s="760"/>
      <c r="L39" s="761"/>
      <c r="M39" s="762"/>
      <c r="N39" s="421"/>
      <c r="AK39" s="451"/>
      <c r="AL39" s="451"/>
      <c r="AM39" s="451"/>
      <c r="AN39" s="451"/>
      <c r="AO39" s="451"/>
    </row>
    <row r="40" spans="1:41" ht="3" customHeight="1" thickBot="1">
      <c r="A40" s="421"/>
      <c r="B40" s="490"/>
      <c r="C40" s="480"/>
      <c r="D40" s="480"/>
      <c r="E40" s="480"/>
      <c r="F40" s="480"/>
      <c r="G40" s="480"/>
      <c r="H40" s="480"/>
      <c r="I40" s="480"/>
      <c r="J40" s="480"/>
      <c r="K40" s="710"/>
      <c r="L40" s="493"/>
      <c r="M40" s="547"/>
      <c r="N40" s="421"/>
      <c r="AK40" s="451"/>
      <c r="AL40" s="451"/>
      <c r="AM40" s="451"/>
      <c r="AN40" s="451"/>
      <c r="AO40" s="451"/>
    </row>
    <row r="41" spans="1:41" ht="13.5" customHeight="1" thickBot="1">
      <c r="A41" s="421"/>
      <c r="B41" s="490"/>
      <c r="C41" s="1577" t="s">
        <v>329</v>
      </c>
      <c r="D41" s="1578"/>
      <c r="E41" s="1578"/>
      <c r="F41" s="1578"/>
      <c r="G41" s="1578"/>
      <c r="H41" s="1578"/>
      <c r="I41" s="1578"/>
      <c r="J41" s="1578"/>
      <c r="K41" s="1578"/>
      <c r="L41" s="1579"/>
      <c r="M41" s="547"/>
      <c r="N41" s="421"/>
      <c r="AK41" s="451"/>
      <c r="AL41" s="451"/>
      <c r="AM41" s="451"/>
      <c r="AN41" s="451"/>
      <c r="AO41" s="451"/>
    </row>
    <row r="42" spans="1:41" s="421" customFormat="1" ht="6.75" customHeight="1">
      <c r="B42" s="490"/>
      <c r="C42" s="1476" t="s">
        <v>135</v>
      </c>
      <c r="D42" s="1476"/>
      <c r="E42" s="711"/>
      <c r="F42" s="711"/>
      <c r="G42" s="711"/>
      <c r="H42" s="711"/>
      <c r="I42" s="711"/>
      <c r="J42" s="711"/>
      <c r="K42" s="712"/>
      <c r="L42" s="712"/>
      <c r="M42" s="547"/>
      <c r="O42" s="426"/>
      <c r="P42" s="426"/>
      <c r="Q42" s="426"/>
      <c r="R42" s="426"/>
      <c r="S42" s="426"/>
      <c r="T42" s="426"/>
      <c r="U42" s="426"/>
      <c r="V42" s="426"/>
      <c r="W42" s="426"/>
      <c r="X42" s="426"/>
      <c r="Y42" s="426"/>
      <c r="Z42" s="426"/>
      <c r="AA42" s="426"/>
      <c r="AB42" s="426"/>
      <c r="AC42" s="426"/>
      <c r="AD42" s="426"/>
      <c r="AE42" s="426"/>
      <c r="AF42" s="426"/>
      <c r="AG42" s="426"/>
      <c r="AH42" s="426"/>
      <c r="AI42" s="426"/>
      <c r="AJ42" s="426"/>
      <c r="AK42" s="451"/>
      <c r="AL42" s="451"/>
      <c r="AM42" s="451"/>
      <c r="AN42" s="451"/>
      <c r="AO42" s="451"/>
    </row>
    <row r="43" spans="1:41" ht="13.5" customHeight="1">
      <c r="A43" s="421"/>
      <c r="B43" s="490"/>
      <c r="C43" s="1476"/>
      <c r="D43" s="1476"/>
      <c r="E43" s="1297">
        <v>2014</v>
      </c>
      <c r="F43" s="1585">
        <v>2015</v>
      </c>
      <c r="G43" s="1586"/>
      <c r="H43" s="1586"/>
      <c r="I43" s="1586"/>
      <c r="J43" s="1586"/>
      <c r="K43" s="1580" t="str">
        <f xml:space="preserve"> CONCATENATE("valor médio de ",J7,F6)</f>
        <v>valor médio de mai.2015</v>
      </c>
      <c r="L43" s="439"/>
      <c r="M43" s="431"/>
      <c r="N43" s="421"/>
      <c r="AK43" s="451"/>
      <c r="AL43" s="451"/>
      <c r="AM43" s="451"/>
      <c r="AN43" s="451"/>
      <c r="AO43" s="451"/>
    </row>
    <row r="44" spans="1:41" ht="13.5" customHeight="1">
      <c r="A44" s="421"/>
      <c r="B44" s="490"/>
      <c r="C44" s="436"/>
      <c r="D44" s="436"/>
      <c r="E44" s="774" t="str">
        <f t="shared" ref="E44:J44" si="7">+E7</f>
        <v>dez.</v>
      </c>
      <c r="F44" s="774" t="str">
        <f t="shared" si="7"/>
        <v>jan.</v>
      </c>
      <c r="G44" s="774" t="str">
        <f t="shared" si="7"/>
        <v>fev.</v>
      </c>
      <c r="H44" s="774" t="str">
        <f t="shared" si="7"/>
        <v>mar.</v>
      </c>
      <c r="I44" s="774" t="str">
        <f t="shared" si="7"/>
        <v>abr.</v>
      </c>
      <c r="J44" s="774" t="str">
        <f t="shared" si="7"/>
        <v>mai.</v>
      </c>
      <c r="K44" s="1581" t="e">
        <f xml:space="preserve"> CONCATENATE("valor médio de ",#REF!,#REF!)</f>
        <v>#REF!</v>
      </c>
      <c r="L44" s="439"/>
      <c r="M44" s="547"/>
      <c r="N44" s="421"/>
      <c r="AK44" s="451"/>
      <c r="AL44" s="451"/>
      <c r="AM44" s="451"/>
      <c r="AN44" s="451"/>
      <c r="AO44" s="451"/>
    </row>
    <row r="45" spans="1:41" s="444" customFormat="1" ht="14.25" customHeight="1">
      <c r="A45" s="441"/>
      <c r="B45" s="713"/>
      <c r="C45" s="701" t="s">
        <v>68</v>
      </c>
      <c r="D45" s="514"/>
      <c r="E45" s="397">
        <v>209898</v>
      </c>
      <c r="F45" s="397">
        <v>208380</v>
      </c>
      <c r="G45" s="397">
        <v>208927</v>
      </c>
      <c r="H45" s="397">
        <v>206289</v>
      </c>
      <c r="I45" s="397">
        <v>211220</v>
      </c>
      <c r="J45" s="397">
        <v>211166</v>
      </c>
      <c r="K45" s="797">
        <v>93.241271082739701</v>
      </c>
      <c r="L45" s="350"/>
      <c r="M45" s="714"/>
      <c r="N45" s="441"/>
      <c r="O45" s="816"/>
      <c r="P45" s="815"/>
      <c r="Q45" s="816"/>
      <c r="R45" s="816"/>
      <c r="S45" s="426"/>
      <c r="T45" s="426"/>
      <c r="U45" s="426"/>
      <c r="V45" s="426"/>
      <c r="W45" s="426"/>
      <c r="X45" s="426"/>
      <c r="Y45" s="426"/>
      <c r="Z45" s="426"/>
      <c r="AA45" s="426"/>
      <c r="AB45" s="426"/>
      <c r="AC45" s="426"/>
      <c r="AD45" s="426"/>
      <c r="AE45" s="426"/>
      <c r="AF45" s="426"/>
      <c r="AG45" s="426"/>
      <c r="AH45" s="426"/>
      <c r="AI45" s="426"/>
      <c r="AJ45" s="426"/>
      <c r="AK45" s="451"/>
      <c r="AL45" s="451"/>
      <c r="AM45" s="451"/>
      <c r="AN45" s="775"/>
      <c r="AO45" s="775"/>
    </row>
    <row r="46" spans="1:41" ht="15" customHeight="1">
      <c r="A46" s="421"/>
      <c r="B46" s="490"/>
      <c r="C46" s="102" t="s">
        <v>62</v>
      </c>
      <c r="D46" s="429"/>
      <c r="E46" s="347">
        <v>10242</v>
      </c>
      <c r="F46" s="347">
        <v>10028</v>
      </c>
      <c r="G46" s="347">
        <v>10444</v>
      </c>
      <c r="H46" s="347">
        <v>10267</v>
      </c>
      <c r="I46" s="347">
        <v>10456</v>
      </c>
      <c r="J46" s="347">
        <v>10588</v>
      </c>
      <c r="K46" s="780">
        <v>99.422369587774696</v>
      </c>
      <c r="L46" s="350"/>
      <c r="M46" s="547"/>
      <c r="N46" s="421"/>
      <c r="AK46" s="451"/>
      <c r="AL46" s="451"/>
      <c r="AM46" s="451"/>
      <c r="AN46" s="451"/>
      <c r="AO46" s="451"/>
    </row>
    <row r="47" spans="1:41" ht="11.65" customHeight="1">
      <c r="A47" s="421"/>
      <c r="B47" s="490"/>
      <c r="C47" s="102" t="s">
        <v>55</v>
      </c>
      <c r="D47" s="429"/>
      <c r="E47" s="347">
        <v>4033</v>
      </c>
      <c r="F47" s="347">
        <v>4045</v>
      </c>
      <c r="G47" s="347">
        <v>4174</v>
      </c>
      <c r="H47" s="347">
        <v>4231</v>
      </c>
      <c r="I47" s="347">
        <v>4245</v>
      </c>
      <c r="J47" s="347">
        <v>4302</v>
      </c>
      <c r="K47" s="780">
        <v>90.4336353077816</v>
      </c>
      <c r="L47" s="350"/>
      <c r="M47" s="547"/>
      <c r="N47" s="421"/>
      <c r="AK47" s="451"/>
      <c r="AL47" s="451"/>
      <c r="AM47" s="451"/>
      <c r="AN47" s="451"/>
      <c r="AO47" s="451"/>
    </row>
    <row r="48" spans="1:41" ht="11.65" customHeight="1">
      <c r="A48" s="421"/>
      <c r="B48" s="490"/>
      <c r="C48" s="102" t="s">
        <v>64</v>
      </c>
      <c r="D48" s="429"/>
      <c r="E48" s="347">
        <v>7119</v>
      </c>
      <c r="F48" s="347">
        <v>7037</v>
      </c>
      <c r="G48" s="347">
        <v>7018</v>
      </c>
      <c r="H48" s="347">
        <v>7040</v>
      </c>
      <c r="I48" s="347">
        <v>7204</v>
      </c>
      <c r="J48" s="347">
        <v>7148</v>
      </c>
      <c r="K48" s="780">
        <v>95.959644301855207</v>
      </c>
      <c r="L48" s="350"/>
      <c r="M48" s="547"/>
      <c r="N48" s="421"/>
      <c r="AK48" s="451"/>
      <c r="AL48" s="451"/>
      <c r="AM48" s="451"/>
      <c r="AN48" s="451"/>
      <c r="AO48" s="451"/>
    </row>
    <row r="49" spans="1:41" ht="11.65" customHeight="1">
      <c r="A49" s="421"/>
      <c r="B49" s="490"/>
      <c r="C49" s="102" t="s">
        <v>66</v>
      </c>
      <c r="D49" s="429"/>
      <c r="E49" s="347">
        <v>1604</v>
      </c>
      <c r="F49" s="347">
        <v>1597</v>
      </c>
      <c r="G49" s="347">
        <v>1603</v>
      </c>
      <c r="H49" s="347">
        <v>1681</v>
      </c>
      <c r="I49" s="347">
        <v>1709</v>
      </c>
      <c r="J49" s="347">
        <v>1710</v>
      </c>
      <c r="K49" s="780">
        <v>97.891946697566596</v>
      </c>
      <c r="L49" s="715"/>
      <c r="M49" s="421"/>
      <c r="N49" s="421"/>
      <c r="AK49" s="451"/>
      <c r="AL49" s="451"/>
      <c r="AM49" s="451"/>
      <c r="AN49" s="451"/>
      <c r="AO49" s="451"/>
    </row>
    <row r="50" spans="1:41" ht="11.65" customHeight="1">
      <c r="A50" s="421"/>
      <c r="B50" s="490"/>
      <c r="C50" s="102" t="s">
        <v>75</v>
      </c>
      <c r="D50" s="429"/>
      <c r="E50" s="347">
        <v>3248</v>
      </c>
      <c r="F50" s="347">
        <v>3288</v>
      </c>
      <c r="G50" s="347">
        <v>3364</v>
      </c>
      <c r="H50" s="347">
        <v>3319</v>
      </c>
      <c r="I50" s="347">
        <v>3414</v>
      </c>
      <c r="J50" s="347">
        <v>3325</v>
      </c>
      <c r="K50" s="780">
        <v>92.268853025936593</v>
      </c>
      <c r="L50" s="715"/>
      <c r="M50" s="421"/>
      <c r="N50" s="421"/>
      <c r="AK50" s="451"/>
      <c r="AL50" s="451"/>
      <c r="AM50" s="451"/>
      <c r="AN50" s="451"/>
      <c r="AO50" s="451"/>
    </row>
    <row r="51" spans="1:41" ht="11.65" customHeight="1">
      <c r="A51" s="421"/>
      <c r="B51" s="490"/>
      <c r="C51" s="102" t="s">
        <v>61</v>
      </c>
      <c r="D51" s="429"/>
      <c r="E51" s="347">
        <v>6232</v>
      </c>
      <c r="F51" s="347">
        <v>6191</v>
      </c>
      <c r="G51" s="347">
        <v>6218</v>
      </c>
      <c r="H51" s="347">
        <v>6223</v>
      </c>
      <c r="I51" s="347">
        <v>6319</v>
      </c>
      <c r="J51" s="347">
        <v>6372</v>
      </c>
      <c r="K51" s="780">
        <v>104.093206691682</v>
      </c>
      <c r="L51" s="715"/>
      <c r="M51" s="421"/>
      <c r="N51" s="421"/>
      <c r="AK51" s="451"/>
      <c r="AL51" s="451"/>
      <c r="AM51" s="451"/>
      <c r="AN51" s="451"/>
      <c r="AO51" s="451"/>
    </row>
    <row r="52" spans="1:41" ht="11.65" customHeight="1">
      <c r="A52" s="421"/>
      <c r="B52" s="490"/>
      <c r="C52" s="102" t="s">
        <v>56</v>
      </c>
      <c r="D52" s="429"/>
      <c r="E52" s="347">
        <v>3553</v>
      </c>
      <c r="F52" s="347">
        <v>3519</v>
      </c>
      <c r="G52" s="347">
        <v>3485</v>
      </c>
      <c r="H52" s="347">
        <v>3388</v>
      </c>
      <c r="I52" s="347">
        <v>3381</v>
      </c>
      <c r="J52" s="347">
        <v>3485</v>
      </c>
      <c r="K52" s="780">
        <v>91.268815900761197</v>
      </c>
      <c r="L52" s="715"/>
      <c r="M52" s="421"/>
      <c r="N52" s="421"/>
    </row>
    <row r="53" spans="1:41" ht="11.65" customHeight="1">
      <c r="A53" s="421"/>
      <c r="B53" s="490"/>
      <c r="C53" s="102" t="s">
        <v>74</v>
      </c>
      <c r="D53" s="429"/>
      <c r="E53" s="347">
        <v>6270</v>
      </c>
      <c r="F53" s="347">
        <v>6215</v>
      </c>
      <c r="G53" s="347">
        <v>6301</v>
      </c>
      <c r="H53" s="347">
        <v>6260</v>
      </c>
      <c r="I53" s="347">
        <v>6447</v>
      </c>
      <c r="J53" s="347">
        <v>6529</v>
      </c>
      <c r="K53" s="780">
        <v>96.362992581602398</v>
      </c>
      <c r="L53" s="715"/>
      <c r="M53" s="421"/>
      <c r="N53" s="421"/>
    </row>
    <row r="54" spans="1:41" ht="11.65" customHeight="1">
      <c r="A54" s="421"/>
      <c r="B54" s="490"/>
      <c r="C54" s="102" t="s">
        <v>76</v>
      </c>
      <c r="D54" s="429"/>
      <c r="E54" s="347">
        <v>2839</v>
      </c>
      <c r="F54" s="347">
        <v>2858</v>
      </c>
      <c r="G54" s="347">
        <v>2818</v>
      </c>
      <c r="H54" s="347">
        <v>2774</v>
      </c>
      <c r="I54" s="347">
        <v>2846</v>
      </c>
      <c r="J54" s="347">
        <v>2873</v>
      </c>
      <c r="K54" s="780">
        <v>90.457727115716807</v>
      </c>
      <c r="L54" s="715"/>
      <c r="M54" s="421"/>
      <c r="N54" s="421"/>
    </row>
    <row r="55" spans="1:41" ht="11.65" customHeight="1">
      <c r="A55" s="421"/>
      <c r="B55" s="490"/>
      <c r="C55" s="102" t="s">
        <v>60</v>
      </c>
      <c r="D55" s="429"/>
      <c r="E55" s="347">
        <v>4578</v>
      </c>
      <c r="F55" s="347">
        <v>4538</v>
      </c>
      <c r="G55" s="347">
        <v>4598</v>
      </c>
      <c r="H55" s="347">
        <v>4493</v>
      </c>
      <c r="I55" s="347">
        <v>4680</v>
      </c>
      <c r="J55" s="347">
        <v>4608</v>
      </c>
      <c r="K55" s="780">
        <v>98.428856717053407</v>
      </c>
      <c r="L55" s="715"/>
      <c r="M55" s="421"/>
      <c r="N55" s="421"/>
    </row>
    <row r="56" spans="1:41" ht="11.65" customHeight="1">
      <c r="A56" s="421"/>
      <c r="B56" s="490"/>
      <c r="C56" s="102" t="s">
        <v>59</v>
      </c>
      <c r="D56" s="429"/>
      <c r="E56" s="347">
        <v>38001</v>
      </c>
      <c r="F56" s="347">
        <v>37727</v>
      </c>
      <c r="G56" s="347">
        <v>37576</v>
      </c>
      <c r="H56" s="347">
        <v>37744</v>
      </c>
      <c r="I56" s="347">
        <v>38629</v>
      </c>
      <c r="J56" s="347">
        <v>38097</v>
      </c>
      <c r="K56" s="780">
        <v>95.353120156046799</v>
      </c>
      <c r="L56" s="715"/>
      <c r="M56" s="421"/>
      <c r="N56" s="421"/>
    </row>
    <row r="57" spans="1:41" ht="11.65" customHeight="1">
      <c r="A57" s="421"/>
      <c r="B57" s="490"/>
      <c r="C57" s="102" t="s">
        <v>57</v>
      </c>
      <c r="D57" s="429"/>
      <c r="E57" s="347">
        <v>2985</v>
      </c>
      <c r="F57" s="347">
        <v>2896</v>
      </c>
      <c r="G57" s="347">
        <v>2919</v>
      </c>
      <c r="H57" s="347">
        <v>2903</v>
      </c>
      <c r="I57" s="347">
        <v>2871</v>
      </c>
      <c r="J57" s="347">
        <v>2671</v>
      </c>
      <c r="K57" s="780">
        <v>90.434503925767302</v>
      </c>
      <c r="L57" s="715"/>
      <c r="M57" s="421"/>
      <c r="N57" s="421"/>
    </row>
    <row r="58" spans="1:41" ht="11.65" customHeight="1">
      <c r="A58" s="421"/>
      <c r="B58" s="490"/>
      <c r="C58" s="102" t="s">
        <v>63</v>
      </c>
      <c r="D58" s="429"/>
      <c r="E58" s="347">
        <v>59794</v>
      </c>
      <c r="F58" s="347">
        <v>59270</v>
      </c>
      <c r="G58" s="347">
        <v>59274</v>
      </c>
      <c r="H58" s="347">
        <v>58373</v>
      </c>
      <c r="I58" s="347">
        <v>60161</v>
      </c>
      <c r="J58" s="347">
        <v>60411</v>
      </c>
      <c r="K58" s="780">
        <v>93.973033025620794</v>
      </c>
      <c r="L58" s="715"/>
      <c r="M58" s="421"/>
      <c r="N58" s="421"/>
    </row>
    <row r="59" spans="1:41" ht="11.65" customHeight="1">
      <c r="A59" s="421"/>
      <c r="B59" s="490"/>
      <c r="C59" s="102" t="s">
        <v>79</v>
      </c>
      <c r="D59" s="429"/>
      <c r="E59" s="347">
        <v>5198</v>
      </c>
      <c r="F59" s="347">
        <v>5142</v>
      </c>
      <c r="G59" s="347">
        <v>5062</v>
      </c>
      <c r="H59" s="347">
        <v>5182</v>
      </c>
      <c r="I59" s="347">
        <v>5210</v>
      </c>
      <c r="J59" s="347">
        <v>5288</v>
      </c>
      <c r="K59" s="780">
        <v>94.917405334825602</v>
      </c>
      <c r="L59" s="715"/>
      <c r="M59" s="421"/>
      <c r="N59" s="421"/>
    </row>
    <row r="60" spans="1:41" ht="11.65" customHeight="1">
      <c r="A60" s="421"/>
      <c r="B60" s="490"/>
      <c r="C60" s="102" t="s">
        <v>58</v>
      </c>
      <c r="D60" s="429"/>
      <c r="E60" s="347">
        <v>17388</v>
      </c>
      <c r="F60" s="347">
        <v>17233</v>
      </c>
      <c r="G60" s="347">
        <v>17348</v>
      </c>
      <c r="H60" s="347">
        <v>17213</v>
      </c>
      <c r="I60" s="347">
        <v>17568</v>
      </c>
      <c r="J60" s="347">
        <v>17636</v>
      </c>
      <c r="K60" s="780">
        <v>101.45724174833801</v>
      </c>
      <c r="L60" s="715"/>
      <c r="M60" s="421"/>
      <c r="N60" s="421"/>
    </row>
    <row r="61" spans="1:41" ht="11.65" customHeight="1">
      <c r="A61" s="421"/>
      <c r="B61" s="490"/>
      <c r="C61" s="102" t="s">
        <v>65</v>
      </c>
      <c r="D61" s="429"/>
      <c r="E61" s="347">
        <v>2365</v>
      </c>
      <c r="F61" s="347">
        <v>2322</v>
      </c>
      <c r="G61" s="347">
        <v>2314</v>
      </c>
      <c r="H61" s="347">
        <v>2298</v>
      </c>
      <c r="I61" s="347">
        <v>2335</v>
      </c>
      <c r="J61" s="347">
        <v>2364</v>
      </c>
      <c r="K61" s="780">
        <v>101.399763779528</v>
      </c>
      <c r="L61" s="715"/>
      <c r="M61" s="421"/>
      <c r="N61" s="421"/>
    </row>
    <row r="62" spans="1:41" ht="11.65" customHeight="1">
      <c r="A62" s="421"/>
      <c r="B62" s="490"/>
      <c r="C62" s="102" t="s">
        <v>67</v>
      </c>
      <c r="D62" s="429"/>
      <c r="E62" s="347">
        <v>4955</v>
      </c>
      <c r="F62" s="347">
        <v>4837</v>
      </c>
      <c r="G62" s="347">
        <v>4853</v>
      </c>
      <c r="H62" s="347">
        <v>4758</v>
      </c>
      <c r="I62" s="347">
        <v>4828</v>
      </c>
      <c r="J62" s="347">
        <v>4901</v>
      </c>
      <c r="K62" s="780">
        <v>99.260755250403903</v>
      </c>
      <c r="L62" s="715"/>
      <c r="M62" s="421"/>
      <c r="N62" s="421"/>
    </row>
    <row r="63" spans="1:41" ht="11.65" customHeight="1">
      <c r="A63" s="421"/>
      <c r="B63" s="490"/>
      <c r="C63" s="102" t="s">
        <v>77</v>
      </c>
      <c r="D63" s="429"/>
      <c r="E63" s="347">
        <v>6851</v>
      </c>
      <c r="F63" s="347">
        <v>6783</v>
      </c>
      <c r="G63" s="347">
        <v>6705</v>
      </c>
      <c r="H63" s="347">
        <v>6563</v>
      </c>
      <c r="I63" s="347">
        <v>6911</v>
      </c>
      <c r="J63" s="347">
        <v>6847</v>
      </c>
      <c r="K63" s="780">
        <v>94.887100043434202</v>
      </c>
      <c r="L63" s="715"/>
      <c r="M63" s="421"/>
      <c r="N63" s="421"/>
    </row>
    <row r="64" spans="1:41" ht="11.25" customHeight="1">
      <c r="A64" s="421"/>
      <c r="B64" s="490"/>
      <c r="C64" s="102" t="s">
        <v>132</v>
      </c>
      <c r="D64" s="429"/>
      <c r="E64" s="347">
        <v>18260</v>
      </c>
      <c r="F64" s="347">
        <v>18521</v>
      </c>
      <c r="G64" s="347">
        <v>18553</v>
      </c>
      <c r="H64" s="347">
        <v>17457</v>
      </c>
      <c r="I64" s="347">
        <v>17867</v>
      </c>
      <c r="J64" s="347">
        <v>18066</v>
      </c>
      <c r="K64" s="780">
        <v>68.3794335849623</v>
      </c>
      <c r="L64" s="715"/>
      <c r="M64" s="421"/>
      <c r="N64" s="421"/>
    </row>
    <row r="65" spans="1:15" ht="11.65" customHeight="1">
      <c r="A65" s="421"/>
      <c r="B65" s="490"/>
      <c r="C65" s="102" t="s">
        <v>133</v>
      </c>
      <c r="D65" s="429"/>
      <c r="E65" s="347">
        <v>4383</v>
      </c>
      <c r="F65" s="347">
        <v>4333</v>
      </c>
      <c r="G65" s="347">
        <v>4300</v>
      </c>
      <c r="H65" s="347">
        <v>4122</v>
      </c>
      <c r="I65" s="347">
        <v>4139</v>
      </c>
      <c r="J65" s="347">
        <v>3945</v>
      </c>
      <c r="K65" s="780">
        <v>89.826469254032304</v>
      </c>
      <c r="L65" s="715"/>
      <c r="M65" s="421"/>
      <c r="N65" s="421"/>
    </row>
    <row r="66" spans="1:15" s="718" customFormat="1" ht="7.5" customHeight="1">
      <c r="A66" s="716"/>
      <c r="B66" s="717"/>
      <c r="C66" s="1583" t="s">
        <v>609</v>
      </c>
      <c r="D66" s="1583"/>
      <c r="E66" s="1583"/>
      <c r="F66" s="1583"/>
      <c r="G66" s="1583"/>
      <c r="H66" s="1583"/>
      <c r="I66" s="1583"/>
      <c r="J66" s="1583"/>
      <c r="K66" s="1584"/>
      <c r="L66" s="1584"/>
      <c r="M66" s="1584"/>
      <c r="N66" s="1584"/>
      <c r="O66" s="1584"/>
    </row>
    <row r="67" spans="1:15" ht="13.5" customHeight="1">
      <c r="A67" s="421"/>
      <c r="B67" s="717"/>
      <c r="C67" s="495" t="s">
        <v>403</v>
      </c>
      <c r="D67" s="429"/>
      <c r="E67" s="719"/>
      <c r="F67" s="719"/>
      <c r="G67" s="719"/>
      <c r="H67" s="719"/>
      <c r="I67" s="470" t="s">
        <v>136</v>
      </c>
      <c r="J67" s="605"/>
      <c r="K67" s="605"/>
      <c r="L67" s="605"/>
      <c r="M67" s="547"/>
      <c r="N67" s="421"/>
    </row>
    <row r="68" spans="1:15" ht="9" customHeight="1">
      <c r="A68" s="421"/>
      <c r="B68" s="720"/>
      <c r="C68" s="721" t="s">
        <v>247</v>
      </c>
      <c r="D68" s="429"/>
      <c r="E68" s="719"/>
      <c r="F68" s="719"/>
      <c r="G68" s="719"/>
      <c r="H68" s="719"/>
      <c r="I68" s="722"/>
      <c r="J68" s="605"/>
      <c r="K68" s="605"/>
      <c r="L68" s="605"/>
      <c r="M68" s="547"/>
      <c r="N68" s="421"/>
    </row>
    <row r="69" spans="1:15" ht="13.5" customHeight="1">
      <c r="A69" s="421"/>
      <c r="B69" s="723">
        <v>18</v>
      </c>
      <c r="C69" s="1576">
        <v>42156</v>
      </c>
      <c r="D69" s="1576"/>
      <c r="E69" s="1576"/>
      <c r="F69" s="1576"/>
      <c r="G69" s="431"/>
      <c r="H69" s="431"/>
      <c r="I69" s="431"/>
      <c r="J69" s="431"/>
      <c r="K69" s="431"/>
      <c r="L69" s="431"/>
      <c r="M69" s="431"/>
      <c r="N69" s="431"/>
    </row>
  </sheetData>
  <mergeCells count="14">
    <mergeCell ref="L1:M1"/>
    <mergeCell ref="B2:D2"/>
    <mergeCell ref="C4:L4"/>
    <mergeCell ref="C5:D6"/>
    <mergeCell ref="K6:K7"/>
    <mergeCell ref="F6:J6"/>
    <mergeCell ref="C69:F69"/>
    <mergeCell ref="C41:L41"/>
    <mergeCell ref="C42:D43"/>
    <mergeCell ref="K43:K44"/>
    <mergeCell ref="G30:J30"/>
    <mergeCell ref="C66:J66"/>
    <mergeCell ref="K66:O66"/>
    <mergeCell ref="F43:J43"/>
  </mergeCells>
  <conditionalFormatting sqref="E44:J44 E7:J7">
    <cfRule type="cellIs" dxfId="7" priority="3"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sheetPr codeName="Folha18">
    <tabColor theme="3"/>
  </sheetPr>
  <dimension ref="A1:O71"/>
  <sheetViews>
    <sheetView zoomScaleNormal="100" workbookViewId="0"/>
  </sheetViews>
  <sheetFormatPr defaultRowHeight="12.75"/>
  <cols>
    <col min="1" max="1" width="1" style="426" customWidth="1"/>
    <col min="2" max="2" width="2.5703125" style="426" customWidth="1"/>
    <col min="3" max="3" width="1.140625" style="426" customWidth="1"/>
    <col min="4" max="4" width="25.85546875" style="426" customWidth="1"/>
    <col min="5" max="10" width="7.5703125" style="437" customWidth="1"/>
    <col min="11" max="11" width="7.5703125" style="471" customWidth="1"/>
    <col min="12" max="12" width="7.5703125" style="437" customWidth="1"/>
    <col min="13" max="13" width="7.5703125" style="471" customWidth="1"/>
    <col min="14" max="14" width="2.5703125" style="426" customWidth="1"/>
    <col min="15" max="15" width="1" style="426" customWidth="1"/>
    <col min="16" max="16384" width="9.140625" style="426"/>
  </cols>
  <sheetData>
    <row r="1" spans="1:15" ht="13.5" customHeight="1">
      <c r="A1" s="421"/>
      <c r="B1" s="1474" t="s">
        <v>355</v>
      </c>
      <c r="C1" s="1474"/>
      <c r="D1" s="1474"/>
      <c r="E1" s="423"/>
      <c r="F1" s="423"/>
      <c r="G1" s="423"/>
      <c r="H1" s="423"/>
      <c r="I1" s="423"/>
      <c r="J1" s="424"/>
      <c r="K1" s="1078"/>
      <c r="L1" s="1078"/>
      <c r="M1" s="1078"/>
      <c r="N1" s="425"/>
      <c r="O1" s="421"/>
    </row>
    <row r="2" spans="1:15" ht="6" customHeight="1">
      <c r="A2" s="421"/>
      <c r="B2" s="1593"/>
      <c r="C2" s="1593"/>
      <c r="D2" s="1593"/>
      <c r="E2" s="427"/>
      <c r="F2" s="428"/>
      <c r="G2" s="428"/>
      <c r="H2" s="428"/>
      <c r="I2" s="428"/>
      <c r="J2" s="428"/>
      <c r="K2" s="429"/>
      <c r="L2" s="428"/>
      <c r="M2" s="429"/>
      <c r="N2" s="430"/>
      <c r="O2" s="421"/>
    </row>
    <row r="3" spans="1:15" ht="13.5" customHeight="1" thickBot="1">
      <c r="A3" s="421"/>
      <c r="B3" s="431"/>
      <c r="C3" s="431"/>
      <c r="D3" s="431"/>
      <c r="E3" s="428"/>
      <c r="F3" s="428"/>
      <c r="G3" s="428"/>
      <c r="H3" s="428"/>
      <c r="I3" s="428" t="s">
        <v>34</v>
      </c>
      <c r="J3" s="428"/>
      <c r="K3" s="782"/>
      <c r="L3" s="428"/>
      <c r="M3" s="782" t="s">
        <v>73</v>
      </c>
      <c r="N3" s="432"/>
      <c r="O3" s="421"/>
    </row>
    <row r="4" spans="1:15" s="435" customFormat="1" ht="13.5" customHeight="1" thickBot="1">
      <c r="A4" s="433"/>
      <c r="B4" s="434"/>
      <c r="C4" s="1594" t="s">
        <v>0</v>
      </c>
      <c r="D4" s="1595"/>
      <c r="E4" s="1595"/>
      <c r="F4" s="1595"/>
      <c r="G4" s="1595"/>
      <c r="H4" s="1595"/>
      <c r="I4" s="1595"/>
      <c r="J4" s="1595"/>
      <c r="K4" s="1595"/>
      <c r="L4" s="1595"/>
      <c r="M4" s="1596"/>
      <c r="N4" s="432"/>
      <c r="O4" s="421"/>
    </row>
    <row r="5" spans="1:15" ht="4.5" customHeight="1">
      <c r="A5" s="421"/>
      <c r="B5" s="431"/>
      <c r="C5" s="1476" t="s">
        <v>78</v>
      </c>
      <c r="D5" s="1476"/>
      <c r="F5" s="895"/>
      <c r="G5" s="895"/>
      <c r="H5" s="895"/>
      <c r="I5" s="438"/>
      <c r="J5" s="438"/>
      <c r="K5" s="438"/>
      <c r="L5" s="438"/>
      <c r="M5" s="438"/>
      <c r="N5" s="432"/>
      <c r="O5" s="421"/>
    </row>
    <row r="6" spans="1:15" ht="12" customHeight="1">
      <c r="A6" s="421"/>
      <c r="B6" s="431"/>
      <c r="C6" s="1476"/>
      <c r="D6" s="1476"/>
      <c r="E6" s="1473">
        <v>2014</v>
      </c>
      <c r="F6" s="1473"/>
      <c r="G6" s="1473"/>
      <c r="H6" s="1473"/>
      <c r="I6" s="1473">
        <v>2015</v>
      </c>
      <c r="J6" s="1473"/>
      <c r="K6" s="1473"/>
      <c r="L6" s="1473"/>
      <c r="M6" s="1473"/>
      <c r="N6" s="432"/>
      <c r="O6" s="421"/>
    </row>
    <row r="7" spans="1:15" s="435" customFormat="1" ht="12.75" customHeight="1">
      <c r="A7" s="433"/>
      <c r="B7" s="434"/>
      <c r="C7" s="440"/>
      <c r="D7" s="440"/>
      <c r="E7" s="867" t="s">
        <v>97</v>
      </c>
      <c r="F7" s="867" t="s">
        <v>96</v>
      </c>
      <c r="G7" s="867" t="s">
        <v>95</v>
      </c>
      <c r="H7" s="867" t="s">
        <v>94</v>
      </c>
      <c r="I7" s="867" t="s">
        <v>93</v>
      </c>
      <c r="J7" s="867" t="s">
        <v>104</v>
      </c>
      <c r="K7" s="867" t="s">
        <v>103</v>
      </c>
      <c r="L7" s="867" t="s">
        <v>102</v>
      </c>
      <c r="M7" s="867" t="s">
        <v>101</v>
      </c>
      <c r="N7" s="432"/>
      <c r="O7" s="421"/>
    </row>
    <row r="8" spans="1:15" s="444" customFormat="1" ht="13.5" customHeight="1">
      <c r="A8" s="441"/>
      <c r="B8" s="442"/>
      <c r="C8" s="1597" t="s">
        <v>137</v>
      </c>
      <c r="D8" s="1597"/>
      <c r="E8" s="443"/>
      <c r="F8" s="443"/>
      <c r="G8" s="443"/>
      <c r="H8" s="443"/>
      <c r="I8" s="443"/>
      <c r="J8" s="443"/>
      <c r="K8" s="443"/>
      <c r="L8" s="443"/>
      <c r="M8" s="443"/>
      <c r="N8" s="432"/>
      <c r="O8" s="421"/>
    </row>
    <row r="9" spans="1:15" ht="11.25" customHeight="1">
      <c r="A9" s="421"/>
      <c r="B9" s="431"/>
      <c r="C9" s="102" t="s">
        <v>138</v>
      </c>
      <c r="D9" s="445"/>
      <c r="E9" s="89">
        <v>261038</v>
      </c>
      <c r="F9" s="89">
        <v>260033</v>
      </c>
      <c r="G9" s="89">
        <v>259201</v>
      </c>
      <c r="H9" s="89">
        <v>258448</v>
      </c>
      <c r="I9" s="89">
        <v>258433</v>
      </c>
      <c r="J9" s="89">
        <v>256794</v>
      </c>
      <c r="K9" s="89">
        <v>255616</v>
      </c>
      <c r="L9" s="89">
        <v>254644</v>
      </c>
      <c r="M9" s="89">
        <v>254158</v>
      </c>
      <c r="N9" s="432"/>
      <c r="O9" s="421"/>
    </row>
    <row r="10" spans="1:15" ht="11.25" customHeight="1">
      <c r="A10" s="421"/>
      <c r="B10" s="431"/>
      <c r="C10" s="102"/>
      <c r="D10" s="446" t="s">
        <v>72</v>
      </c>
      <c r="E10" s="447">
        <v>135772</v>
      </c>
      <c r="F10" s="447">
        <v>135352</v>
      </c>
      <c r="G10" s="447">
        <v>134984</v>
      </c>
      <c r="H10" s="447">
        <v>134717</v>
      </c>
      <c r="I10" s="447">
        <v>134839</v>
      </c>
      <c r="J10" s="447">
        <v>134037</v>
      </c>
      <c r="K10" s="447">
        <v>133442</v>
      </c>
      <c r="L10" s="447">
        <v>133003</v>
      </c>
      <c r="M10" s="447">
        <v>132808</v>
      </c>
      <c r="N10" s="432"/>
      <c r="O10" s="421"/>
    </row>
    <row r="11" spans="1:15" ht="11.25" customHeight="1">
      <c r="A11" s="421"/>
      <c r="B11" s="431"/>
      <c r="C11" s="102"/>
      <c r="D11" s="446" t="s">
        <v>71</v>
      </c>
      <c r="E11" s="447">
        <v>125266</v>
      </c>
      <c r="F11" s="447">
        <v>124681</v>
      </c>
      <c r="G11" s="447">
        <v>124217</v>
      </c>
      <c r="H11" s="447">
        <v>123731</v>
      </c>
      <c r="I11" s="447">
        <v>123594</v>
      </c>
      <c r="J11" s="447">
        <v>122757</v>
      </c>
      <c r="K11" s="447">
        <v>122174</v>
      </c>
      <c r="L11" s="447">
        <v>121641</v>
      </c>
      <c r="M11" s="447">
        <v>121350</v>
      </c>
      <c r="N11" s="432"/>
      <c r="O11" s="421"/>
    </row>
    <row r="12" spans="1:15" ht="11.25" customHeight="1">
      <c r="A12" s="421"/>
      <c r="B12" s="431"/>
      <c r="C12" s="102" t="s">
        <v>139</v>
      </c>
      <c r="D12" s="445"/>
      <c r="E12" s="89">
        <v>2008267</v>
      </c>
      <c r="F12" s="89">
        <v>2007689</v>
      </c>
      <c r="G12" s="89">
        <v>2007771</v>
      </c>
      <c r="H12" s="89">
        <v>2007120</v>
      </c>
      <c r="I12" s="89">
        <v>2006161</v>
      </c>
      <c r="J12" s="89">
        <v>2005665</v>
      </c>
      <c r="K12" s="89">
        <v>2003645</v>
      </c>
      <c r="L12" s="89">
        <v>2002027</v>
      </c>
      <c r="M12" s="89">
        <v>2002701</v>
      </c>
      <c r="N12" s="432"/>
      <c r="O12" s="421"/>
    </row>
    <row r="13" spans="1:15" ht="11.25" customHeight="1">
      <c r="A13" s="421"/>
      <c r="B13" s="431"/>
      <c r="C13" s="102"/>
      <c r="D13" s="446" t="s">
        <v>72</v>
      </c>
      <c r="E13" s="447">
        <v>944204</v>
      </c>
      <c r="F13" s="447">
        <v>944082</v>
      </c>
      <c r="G13" s="447">
        <v>944263</v>
      </c>
      <c r="H13" s="447">
        <v>943970</v>
      </c>
      <c r="I13" s="447">
        <v>943656</v>
      </c>
      <c r="J13" s="447">
        <v>943139</v>
      </c>
      <c r="K13" s="447">
        <v>942196</v>
      </c>
      <c r="L13" s="447">
        <v>941366</v>
      </c>
      <c r="M13" s="447">
        <v>941869</v>
      </c>
      <c r="N13" s="432"/>
      <c r="O13" s="421"/>
    </row>
    <row r="14" spans="1:15" ht="11.25" customHeight="1">
      <c r="A14" s="421"/>
      <c r="B14" s="431"/>
      <c r="C14" s="102"/>
      <c r="D14" s="446" t="s">
        <v>71</v>
      </c>
      <c r="E14" s="447">
        <v>1064063</v>
      </c>
      <c r="F14" s="447">
        <v>1063607</v>
      </c>
      <c r="G14" s="447">
        <v>1063508</v>
      </c>
      <c r="H14" s="447">
        <v>1063150</v>
      </c>
      <c r="I14" s="447">
        <v>1062505</v>
      </c>
      <c r="J14" s="447">
        <v>1062526</v>
      </c>
      <c r="K14" s="447">
        <v>1061449</v>
      </c>
      <c r="L14" s="447">
        <v>1060661</v>
      </c>
      <c r="M14" s="447">
        <v>1060832</v>
      </c>
      <c r="N14" s="432"/>
      <c r="O14" s="421"/>
    </row>
    <row r="15" spans="1:15" ht="11.25" customHeight="1">
      <c r="A15" s="421"/>
      <c r="B15" s="431"/>
      <c r="C15" s="102" t="s">
        <v>140</v>
      </c>
      <c r="D15" s="445"/>
      <c r="E15" s="89">
        <v>713458</v>
      </c>
      <c r="F15" s="89">
        <v>715082</v>
      </c>
      <c r="G15" s="89">
        <v>717036</v>
      </c>
      <c r="H15" s="89">
        <v>718246</v>
      </c>
      <c r="I15" s="89">
        <v>719404</v>
      </c>
      <c r="J15" s="89">
        <v>718505</v>
      </c>
      <c r="K15" s="89">
        <v>716611</v>
      </c>
      <c r="L15" s="89">
        <v>717460</v>
      </c>
      <c r="M15" s="89">
        <v>719067</v>
      </c>
      <c r="N15" s="432"/>
      <c r="O15" s="421"/>
    </row>
    <row r="16" spans="1:15" ht="11.25" customHeight="1">
      <c r="A16" s="421"/>
      <c r="B16" s="431"/>
      <c r="C16" s="102"/>
      <c r="D16" s="446" t="s">
        <v>72</v>
      </c>
      <c r="E16" s="447">
        <v>130386</v>
      </c>
      <c r="F16" s="447">
        <v>130988</v>
      </c>
      <c r="G16" s="447">
        <v>131694</v>
      </c>
      <c r="H16" s="447">
        <v>132114</v>
      </c>
      <c r="I16" s="447">
        <v>132513</v>
      </c>
      <c r="J16" s="447">
        <v>132376</v>
      </c>
      <c r="K16" s="447">
        <v>131833</v>
      </c>
      <c r="L16" s="447">
        <v>132228</v>
      </c>
      <c r="M16" s="447">
        <v>132880</v>
      </c>
      <c r="N16" s="432"/>
      <c r="O16" s="421"/>
    </row>
    <row r="17" spans="1:15" ht="11.25" customHeight="1">
      <c r="A17" s="421"/>
      <c r="B17" s="431"/>
      <c r="C17" s="102"/>
      <c r="D17" s="446" t="s">
        <v>71</v>
      </c>
      <c r="E17" s="447">
        <v>583072</v>
      </c>
      <c r="F17" s="447">
        <v>584094</v>
      </c>
      <c r="G17" s="447">
        <v>585342</v>
      </c>
      <c r="H17" s="447">
        <v>586132</v>
      </c>
      <c r="I17" s="447">
        <v>586891</v>
      </c>
      <c r="J17" s="447">
        <v>586129</v>
      </c>
      <c r="K17" s="447">
        <v>584778</v>
      </c>
      <c r="L17" s="447">
        <v>585232</v>
      </c>
      <c r="M17" s="447">
        <v>586187</v>
      </c>
      <c r="N17" s="432"/>
      <c r="O17" s="421"/>
    </row>
    <row r="18" spans="1:15" ht="9.75" customHeight="1">
      <c r="A18" s="421"/>
      <c r="B18" s="431"/>
      <c r="C18" s="1598" t="s">
        <v>610</v>
      </c>
      <c r="D18" s="1598"/>
      <c r="E18" s="1598"/>
      <c r="F18" s="1598"/>
      <c r="G18" s="1598"/>
      <c r="H18" s="1598"/>
      <c r="I18" s="1598"/>
      <c r="J18" s="1598"/>
      <c r="K18" s="1598"/>
      <c r="L18" s="1598"/>
      <c r="M18" s="1598"/>
      <c r="N18" s="432"/>
      <c r="O18" s="92"/>
    </row>
    <row r="19" spans="1:15" ht="9" customHeight="1" thickBot="1">
      <c r="A19" s="421"/>
      <c r="B19" s="431"/>
      <c r="C19" s="725"/>
      <c r="D19" s="725"/>
      <c r="E19" s="725"/>
      <c r="F19" s="725"/>
      <c r="G19" s="725"/>
      <c r="H19" s="725"/>
      <c r="I19" s="725"/>
      <c r="J19" s="725"/>
      <c r="K19" s="725"/>
      <c r="L19" s="725"/>
      <c r="M19" s="725"/>
      <c r="N19" s="432"/>
      <c r="O19" s="92"/>
    </row>
    <row r="20" spans="1:15" ht="15" customHeight="1" thickBot="1">
      <c r="A20" s="421"/>
      <c r="B20" s="431"/>
      <c r="C20" s="1577" t="s">
        <v>328</v>
      </c>
      <c r="D20" s="1578"/>
      <c r="E20" s="1578"/>
      <c r="F20" s="1578"/>
      <c r="G20" s="1578"/>
      <c r="H20" s="1578"/>
      <c r="I20" s="1578"/>
      <c r="J20" s="1578"/>
      <c r="K20" s="1578"/>
      <c r="L20" s="1578"/>
      <c r="M20" s="1579"/>
      <c r="N20" s="432"/>
      <c r="O20" s="421"/>
    </row>
    <row r="21" spans="1:15" ht="9.75" customHeight="1">
      <c r="A21" s="421"/>
      <c r="B21" s="431"/>
      <c r="C21" s="93" t="s">
        <v>78</v>
      </c>
      <c r="D21" s="429"/>
      <c r="E21" s="448"/>
      <c r="F21" s="448"/>
      <c r="G21" s="448"/>
      <c r="H21" s="448"/>
      <c r="I21" s="448"/>
      <c r="J21" s="448"/>
      <c r="K21" s="448"/>
      <c r="L21" s="448"/>
      <c r="M21" s="448"/>
      <c r="N21" s="432"/>
      <c r="O21" s="421"/>
    </row>
    <row r="22" spans="1:15" ht="13.5" customHeight="1">
      <c r="A22" s="421"/>
      <c r="B22" s="431"/>
      <c r="C22" s="1597" t="s">
        <v>141</v>
      </c>
      <c r="D22" s="1597"/>
      <c r="E22" s="426"/>
      <c r="F22" s="443"/>
      <c r="G22" s="443"/>
      <c r="H22" s="443"/>
      <c r="I22" s="443"/>
      <c r="J22" s="443"/>
      <c r="K22" s="443"/>
      <c r="L22" s="443"/>
      <c r="M22" s="443"/>
      <c r="N22" s="432"/>
      <c r="O22" s="421"/>
    </row>
    <row r="23" spans="1:15" s="435" customFormat="1" ht="11.25" customHeight="1">
      <c r="A23" s="433"/>
      <c r="B23" s="434"/>
      <c r="C23" s="94" t="s">
        <v>142</v>
      </c>
      <c r="D23" s="595"/>
      <c r="E23" s="90">
        <v>1154152</v>
      </c>
      <c r="F23" s="90">
        <v>1160308</v>
      </c>
      <c r="G23" s="90">
        <v>1164199</v>
      </c>
      <c r="H23" s="90">
        <v>1164399</v>
      </c>
      <c r="I23" s="90">
        <v>1124911</v>
      </c>
      <c r="J23" s="90">
        <v>1128684</v>
      </c>
      <c r="K23" s="90">
        <v>1131914</v>
      </c>
      <c r="L23" s="90">
        <v>1133456</v>
      </c>
      <c r="M23" s="90">
        <v>1134515</v>
      </c>
      <c r="N23" s="432"/>
      <c r="O23" s="433"/>
    </row>
    <row r="24" spans="1:15" ht="11.25" customHeight="1">
      <c r="A24" s="421"/>
      <c r="B24" s="431"/>
      <c r="C24" s="1599" t="s">
        <v>372</v>
      </c>
      <c r="D24" s="1599"/>
      <c r="E24" s="90">
        <v>78452</v>
      </c>
      <c r="F24" s="90">
        <v>78915</v>
      </c>
      <c r="G24" s="90">
        <v>79925</v>
      </c>
      <c r="H24" s="90">
        <v>80358</v>
      </c>
      <c r="I24" s="90">
        <v>75413</v>
      </c>
      <c r="J24" s="90">
        <v>75912</v>
      </c>
      <c r="K24" s="90">
        <v>76457</v>
      </c>
      <c r="L24" s="90">
        <v>76863</v>
      </c>
      <c r="M24" s="90">
        <v>76939</v>
      </c>
      <c r="N24" s="449"/>
      <c r="O24" s="421"/>
    </row>
    <row r="25" spans="1:15" ht="11.25" customHeight="1">
      <c r="A25" s="421"/>
      <c r="B25" s="431"/>
      <c r="C25" s="1592" t="s">
        <v>143</v>
      </c>
      <c r="D25" s="1592"/>
      <c r="E25" s="90">
        <v>1446</v>
      </c>
      <c r="F25" s="90">
        <v>1429</v>
      </c>
      <c r="G25" s="90">
        <v>1136</v>
      </c>
      <c r="H25" s="90">
        <v>1520</v>
      </c>
      <c r="I25" s="90">
        <v>2022</v>
      </c>
      <c r="J25" s="90">
        <v>2622</v>
      </c>
      <c r="K25" s="90">
        <v>3258</v>
      </c>
      <c r="L25" s="90">
        <v>4158</v>
      </c>
      <c r="M25" s="90">
        <v>4749</v>
      </c>
      <c r="N25" s="432"/>
      <c r="O25" s="451"/>
    </row>
    <row r="26" spans="1:15" ht="11.25" customHeight="1">
      <c r="A26" s="421"/>
      <c r="B26" s="431"/>
      <c r="C26" s="1599" t="s">
        <v>144</v>
      </c>
      <c r="D26" s="1599"/>
      <c r="E26" s="95">
        <v>13237</v>
      </c>
      <c r="F26" s="95">
        <v>13244</v>
      </c>
      <c r="G26" s="95">
        <v>13246</v>
      </c>
      <c r="H26" s="95">
        <v>13231</v>
      </c>
      <c r="I26" s="95">
        <v>13161</v>
      </c>
      <c r="J26" s="95">
        <v>13160</v>
      </c>
      <c r="K26" s="95">
        <v>13156</v>
      </c>
      <c r="L26" s="95">
        <v>13120</v>
      </c>
      <c r="M26" s="95">
        <v>13080</v>
      </c>
      <c r="N26" s="432"/>
      <c r="O26" s="421"/>
    </row>
    <row r="27" spans="1:15" ht="11.25" customHeight="1">
      <c r="A27" s="421"/>
      <c r="B27" s="431"/>
      <c r="C27" s="1599" t="s">
        <v>373</v>
      </c>
      <c r="D27" s="1599"/>
      <c r="E27" s="90">
        <v>12446</v>
      </c>
      <c r="F27" s="90">
        <v>12443</v>
      </c>
      <c r="G27" s="90">
        <v>12481</v>
      </c>
      <c r="H27" s="90">
        <v>12449</v>
      </c>
      <c r="I27" s="90">
        <v>12338</v>
      </c>
      <c r="J27" s="90">
        <v>12318</v>
      </c>
      <c r="K27" s="90">
        <v>12294</v>
      </c>
      <c r="L27" s="90">
        <v>12253</v>
      </c>
      <c r="M27" s="90">
        <v>12169</v>
      </c>
      <c r="N27" s="432"/>
      <c r="O27" s="421"/>
    </row>
    <row r="28" spans="1:15" s="456" customFormat="1" ht="9.75" customHeight="1">
      <c r="A28" s="452"/>
      <c r="B28" s="453"/>
      <c r="C28" s="1598" t="s">
        <v>611</v>
      </c>
      <c r="D28" s="1598"/>
      <c r="E28" s="1598"/>
      <c r="F28" s="1598"/>
      <c r="G28" s="1598"/>
      <c r="H28" s="1598"/>
      <c r="I28" s="1598"/>
      <c r="J28" s="1598"/>
      <c r="K28" s="1598"/>
      <c r="L28" s="1598"/>
      <c r="M28" s="1598"/>
      <c r="N28" s="454"/>
      <c r="O28" s="455"/>
    </row>
    <row r="29" spans="1:15" ht="9" customHeight="1" thickBot="1">
      <c r="A29" s="421"/>
      <c r="B29" s="431"/>
      <c r="C29" s="431"/>
      <c r="D29" s="431"/>
      <c r="E29" s="428"/>
      <c r="F29" s="428"/>
      <c r="G29" s="428"/>
      <c r="H29" s="428"/>
      <c r="I29" s="428"/>
      <c r="J29" s="428"/>
      <c r="K29" s="429"/>
      <c r="L29" s="428"/>
      <c r="M29" s="429"/>
      <c r="N29" s="432"/>
      <c r="O29" s="457"/>
    </row>
    <row r="30" spans="1:15" ht="13.5" customHeight="1" thickBot="1">
      <c r="A30" s="421"/>
      <c r="B30" s="431"/>
      <c r="C30" s="1577" t="s">
        <v>1</v>
      </c>
      <c r="D30" s="1578"/>
      <c r="E30" s="1578"/>
      <c r="F30" s="1578"/>
      <c r="G30" s="1578"/>
      <c r="H30" s="1578"/>
      <c r="I30" s="1578"/>
      <c r="J30" s="1578"/>
      <c r="K30" s="1578"/>
      <c r="L30" s="1578"/>
      <c r="M30" s="1579"/>
      <c r="N30" s="432"/>
      <c r="O30" s="421"/>
    </row>
    <row r="31" spans="1:15" ht="9.75" customHeight="1">
      <c r="A31" s="421"/>
      <c r="B31" s="431"/>
      <c r="C31" s="93" t="s">
        <v>78</v>
      </c>
      <c r="D31" s="429"/>
      <c r="E31" s="458"/>
      <c r="F31" s="458"/>
      <c r="G31" s="458"/>
      <c r="H31" s="458"/>
      <c r="I31" s="458"/>
      <c r="J31" s="458"/>
      <c r="K31" s="458"/>
      <c r="L31" s="458"/>
      <c r="M31" s="458"/>
      <c r="N31" s="432"/>
      <c r="O31" s="421"/>
    </row>
    <row r="32" spans="1:15" s="463" customFormat="1" ht="13.5" customHeight="1">
      <c r="A32" s="459"/>
      <c r="B32" s="460"/>
      <c r="C32" s="1600" t="s">
        <v>350</v>
      </c>
      <c r="D32" s="1600"/>
      <c r="E32" s="461">
        <v>324815</v>
      </c>
      <c r="F32" s="461">
        <v>311269</v>
      </c>
      <c r="G32" s="461">
        <v>306725</v>
      </c>
      <c r="H32" s="461">
        <v>306062</v>
      </c>
      <c r="I32" s="461">
        <v>313847</v>
      </c>
      <c r="J32" s="461">
        <v>308318</v>
      </c>
      <c r="K32" s="461">
        <v>301631</v>
      </c>
      <c r="L32" s="461">
        <v>291601</v>
      </c>
      <c r="M32" s="461">
        <v>281059</v>
      </c>
      <c r="N32" s="462"/>
      <c r="O32" s="459"/>
    </row>
    <row r="33" spans="1:15" s="463" customFormat="1" ht="15" customHeight="1">
      <c r="A33" s="459"/>
      <c r="B33" s="460"/>
      <c r="C33" s="1080" t="s">
        <v>349</v>
      </c>
      <c r="D33" s="1080"/>
      <c r="E33" s="90"/>
      <c r="F33" s="90"/>
      <c r="G33" s="90"/>
      <c r="H33" s="90"/>
      <c r="I33" s="90"/>
      <c r="J33" s="90"/>
      <c r="K33" s="90"/>
      <c r="L33" s="90"/>
      <c r="M33" s="90"/>
      <c r="N33" s="462"/>
      <c r="O33" s="459"/>
    </row>
    <row r="34" spans="1:15" s="435" customFormat="1" ht="12.75" customHeight="1">
      <c r="A34" s="433"/>
      <c r="B34" s="434"/>
      <c r="C34" s="1601" t="s">
        <v>145</v>
      </c>
      <c r="D34" s="1601"/>
      <c r="E34" s="90">
        <v>265027</v>
      </c>
      <c r="F34" s="90">
        <v>252370</v>
      </c>
      <c r="G34" s="90">
        <v>247459</v>
      </c>
      <c r="H34" s="90">
        <v>245668</v>
      </c>
      <c r="I34" s="90">
        <v>252188</v>
      </c>
      <c r="J34" s="90">
        <v>244691</v>
      </c>
      <c r="K34" s="90">
        <v>237526</v>
      </c>
      <c r="L34" s="90">
        <v>228915</v>
      </c>
      <c r="M34" s="90">
        <v>220786</v>
      </c>
      <c r="N34" s="464"/>
      <c r="O34" s="433"/>
    </row>
    <row r="35" spans="1:15" s="435" customFormat="1" ht="23.25" customHeight="1">
      <c r="A35" s="433"/>
      <c r="B35" s="434"/>
      <c r="C35" s="1601" t="s">
        <v>146</v>
      </c>
      <c r="D35" s="1601"/>
      <c r="E35" s="90">
        <v>13072</v>
      </c>
      <c r="F35" s="90">
        <v>12325</v>
      </c>
      <c r="G35" s="90">
        <v>13137</v>
      </c>
      <c r="H35" s="90">
        <v>14310</v>
      </c>
      <c r="I35" s="90">
        <v>15501</v>
      </c>
      <c r="J35" s="90">
        <v>15770</v>
      </c>
      <c r="K35" s="90">
        <v>15486</v>
      </c>
      <c r="L35" s="90">
        <v>14164</v>
      </c>
      <c r="M35" s="90">
        <v>12373</v>
      </c>
      <c r="N35" s="464"/>
      <c r="O35" s="433"/>
    </row>
    <row r="36" spans="1:15" s="435" customFormat="1" ht="21.75" customHeight="1">
      <c r="A36" s="433"/>
      <c r="B36" s="434"/>
      <c r="C36" s="1601" t="s">
        <v>148</v>
      </c>
      <c r="D36" s="1601"/>
      <c r="E36" s="90">
        <v>46681</v>
      </c>
      <c r="F36" s="90">
        <v>46535</v>
      </c>
      <c r="G36" s="90">
        <v>46092</v>
      </c>
      <c r="H36" s="90">
        <v>46048</v>
      </c>
      <c r="I36" s="90">
        <v>46125</v>
      </c>
      <c r="J36" s="90">
        <v>47824</v>
      </c>
      <c r="K36" s="90">
        <v>48581</v>
      </c>
      <c r="L36" s="90">
        <v>48490</v>
      </c>
      <c r="M36" s="90">
        <v>47865</v>
      </c>
      <c r="N36" s="464"/>
      <c r="O36" s="433"/>
    </row>
    <row r="37" spans="1:15" s="435" customFormat="1" ht="20.25" customHeight="1">
      <c r="A37" s="433"/>
      <c r="B37" s="434"/>
      <c r="C37" s="1601" t="s">
        <v>149</v>
      </c>
      <c r="D37" s="1601"/>
      <c r="E37" s="90">
        <v>35</v>
      </c>
      <c r="F37" s="90">
        <v>39</v>
      </c>
      <c r="G37" s="90">
        <v>37</v>
      </c>
      <c r="H37" s="90">
        <v>36</v>
      </c>
      <c r="I37" s="90">
        <v>33</v>
      </c>
      <c r="J37" s="90">
        <v>33</v>
      </c>
      <c r="K37" s="90">
        <v>38</v>
      </c>
      <c r="L37" s="90">
        <v>32</v>
      </c>
      <c r="M37" s="90">
        <v>35</v>
      </c>
      <c r="N37" s="464"/>
      <c r="O37" s="433"/>
    </row>
    <row r="38" spans="1:15" ht="15" customHeight="1">
      <c r="A38" s="421"/>
      <c r="B38" s="431"/>
      <c r="C38" s="1600" t="s">
        <v>364</v>
      </c>
      <c r="D38" s="1600"/>
      <c r="E38" s="461"/>
      <c r="F38" s="461"/>
      <c r="G38" s="461"/>
      <c r="H38" s="461"/>
      <c r="I38" s="461"/>
      <c r="J38" s="461"/>
      <c r="K38" s="461"/>
      <c r="L38" s="461"/>
      <c r="M38" s="461"/>
      <c r="N38" s="432"/>
      <c r="O38" s="421"/>
    </row>
    <row r="39" spans="1:15" ht="10.5" customHeight="1">
      <c r="A39" s="421"/>
      <c r="B39" s="431"/>
      <c r="C39" s="102" t="s">
        <v>62</v>
      </c>
      <c r="D39" s="148"/>
      <c r="E39" s="465">
        <v>19758</v>
      </c>
      <c r="F39" s="465">
        <v>18618</v>
      </c>
      <c r="G39" s="465">
        <v>18307</v>
      </c>
      <c r="H39" s="465">
        <v>18132</v>
      </c>
      <c r="I39" s="465">
        <v>18415</v>
      </c>
      <c r="J39" s="465">
        <v>18133</v>
      </c>
      <c r="K39" s="465">
        <v>18145</v>
      </c>
      <c r="L39" s="465">
        <v>17712</v>
      </c>
      <c r="M39" s="465">
        <v>17331</v>
      </c>
      <c r="N39" s="432"/>
      <c r="O39" s="421">
        <v>24716</v>
      </c>
    </row>
    <row r="40" spans="1:15" ht="10.5" customHeight="1">
      <c r="A40" s="421"/>
      <c r="B40" s="431"/>
      <c r="C40" s="102" t="s">
        <v>55</v>
      </c>
      <c r="D40" s="148"/>
      <c r="E40" s="465">
        <v>4120</v>
      </c>
      <c r="F40" s="465">
        <v>4146</v>
      </c>
      <c r="G40" s="465">
        <v>4228</v>
      </c>
      <c r="H40" s="465">
        <v>4209</v>
      </c>
      <c r="I40" s="465">
        <v>4463</v>
      </c>
      <c r="J40" s="465">
        <v>4447</v>
      </c>
      <c r="K40" s="465">
        <v>4529</v>
      </c>
      <c r="L40" s="465">
        <v>4364</v>
      </c>
      <c r="M40" s="465">
        <v>3957</v>
      </c>
      <c r="N40" s="432"/>
      <c r="O40" s="421">
        <v>5505</v>
      </c>
    </row>
    <row r="41" spans="1:15" ht="10.5" customHeight="1">
      <c r="A41" s="421"/>
      <c r="B41" s="431"/>
      <c r="C41" s="102" t="s">
        <v>64</v>
      </c>
      <c r="D41" s="148"/>
      <c r="E41" s="465">
        <v>27739</v>
      </c>
      <c r="F41" s="465">
        <v>26328</v>
      </c>
      <c r="G41" s="465">
        <v>25124</v>
      </c>
      <c r="H41" s="465">
        <v>24757</v>
      </c>
      <c r="I41" s="465">
        <v>25389</v>
      </c>
      <c r="J41" s="465">
        <v>24858</v>
      </c>
      <c r="K41" s="465">
        <v>23986</v>
      </c>
      <c r="L41" s="465">
        <v>23151</v>
      </c>
      <c r="M41" s="465">
        <v>22636</v>
      </c>
      <c r="N41" s="432"/>
      <c r="O41" s="421">
        <v>35834</v>
      </c>
    </row>
    <row r="42" spans="1:15" ht="10.5" customHeight="1">
      <c r="A42" s="421"/>
      <c r="B42" s="431"/>
      <c r="C42" s="102" t="s">
        <v>66</v>
      </c>
      <c r="D42" s="148"/>
      <c r="E42" s="465">
        <v>3021</v>
      </c>
      <c r="F42" s="465">
        <v>2781</v>
      </c>
      <c r="G42" s="465">
        <v>2715</v>
      </c>
      <c r="H42" s="465">
        <v>2691</v>
      </c>
      <c r="I42" s="465">
        <v>2874</v>
      </c>
      <c r="J42" s="465">
        <v>2910</v>
      </c>
      <c r="K42" s="465">
        <v>2922</v>
      </c>
      <c r="L42" s="465">
        <v>2807</v>
      </c>
      <c r="M42" s="465">
        <v>2701</v>
      </c>
      <c r="N42" s="432"/>
      <c r="O42" s="421">
        <v>3304</v>
      </c>
    </row>
    <row r="43" spans="1:15" ht="10.5" customHeight="1">
      <c r="A43" s="421"/>
      <c r="B43" s="431"/>
      <c r="C43" s="102" t="s">
        <v>75</v>
      </c>
      <c r="D43" s="148"/>
      <c r="E43" s="465">
        <v>5290</v>
      </c>
      <c r="F43" s="465">
        <v>4990</v>
      </c>
      <c r="G43" s="465">
        <v>4873</v>
      </c>
      <c r="H43" s="465">
        <v>4788</v>
      </c>
      <c r="I43" s="465">
        <v>4919</v>
      </c>
      <c r="J43" s="465">
        <v>4844</v>
      </c>
      <c r="K43" s="465">
        <v>4752</v>
      </c>
      <c r="L43" s="465">
        <v>4584</v>
      </c>
      <c r="M43" s="465">
        <v>4409</v>
      </c>
      <c r="N43" s="432"/>
      <c r="O43" s="421">
        <v>6334</v>
      </c>
    </row>
    <row r="44" spans="1:15" ht="10.5" customHeight="1">
      <c r="A44" s="421"/>
      <c r="B44" s="431"/>
      <c r="C44" s="102" t="s">
        <v>61</v>
      </c>
      <c r="D44" s="148"/>
      <c r="E44" s="465">
        <v>10546</v>
      </c>
      <c r="F44" s="465">
        <v>10254</v>
      </c>
      <c r="G44" s="465">
        <v>9876</v>
      </c>
      <c r="H44" s="465">
        <v>9919</v>
      </c>
      <c r="I44" s="465">
        <v>10238</v>
      </c>
      <c r="J44" s="465">
        <v>10078</v>
      </c>
      <c r="K44" s="465">
        <v>9721</v>
      </c>
      <c r="L44" s="465">
        <v>9568</v>
      </c>
      <c r="M44" s="465">
        <v>9208</v>
      </c>
      <c r="N44" s="432"/>
      <c r="O44" s="421">
        <v>14052</v>
      </c>
    </row>
    <row r="45" spans="1:15" ht="10.5" customHeight="1">
      <c r="A45" s="421"/>
      <c r="B45" s="431"/>
      <c r="C45" s="102" t="s">
        <v>56</v>
      </c>
      <c r="D45" s="148"/>
      <c r="E45" s="465">
        <v>4829</v>
      </c>
      <c r="F45" s="465">
        <v>4831</v>
      </c>
      <c r="G45" s="465">
        <v>4828</v>
      </c>
      <c r="H45" s="465">
        <v>4525</v>
      </c>
      <c r="I45" s="465">
        <v>4722</v>
      </c>
      <c r="J45" s="465">
        <v>4634</v>
      </c>
      <c r="K45" s="465">
        <v>4588</v>
      </c>
      <c r="L45" s="465">
        <v>4582</v>
      </c>
      <c r="M45" s="465">
        <v>4344</v>
      </c>
      <c r="N45" s="432"/>
      <c r="O45" s="421">
        <v>5973</v>
      </c>
    </row>
    <row r="46" spans="1:15" ht="10.5" customHeight="1">
      <c r="A46" s="421"/>
      <c r="B46" s="431"/>
      <c r="C46" s="102" t="s">
        <v>74</v>
      </c>
      <c r="D46" s="148"/>
      <c r="E46" s="465">
        <v>12822</v>
      </c>
      <c r="F46" s="465">
        <v>13387</v>
      </c>
      <c r="G46" s="465">
        <v>15900</v>
      </c>
      <c r="H46" s="465">
        <v>19591</v>
      </c>
      <c r="I46" s="465">
        <v>21149</v>
      </c>
      <c r="J46" s="465">
        <v>21370</v>
      </c>
      <c r="K46" s="465">
        <v>20064</v>
      </c>
      <c r="L46" s="465">
        <v>16292</v>
      </c>
      <c r="M46" s="465">
        <v>13729</v>
      </c>
      <c r="N46" s="432"/>
      <c r="O46" s="421">
        <v>26102</v>
      </c>
    </row>
    <row r="47" spans="1:15" ht="10.5" customHeight="1">
      <c r="A47" s="421"/>
      <c r="B47" s="431"/>
      <c r="C47" s="102" t="s">
        <v>76</v>
      </c>
      <c r="D47" s="148"/>
      <c r="E47" s="465">
        <v>3632</v>
      </c>
      <c r="F47" s="465">
        <v>3499</v>
      </c>
      <c r="G47" s="465">
        <v>3481</v>
      </c>
      <c r="H47" s="465">
        <v>3462</v>
      </c>
      <c r="I47" s="465">
        <v>3583</v>
      </c>
      <c r="J47" s="465">
        <v>3619</v>
      </c>
      <c r="K47" s="465">
        <v>3512</v>
      </c>
      <c r="L47" s="465">
        <v>3412</v>
      </c>
      <c r="M47" s="465">
        <v>3293</v>
      </c>
      <c r="N47" s="432"/>
      <c r="O47" s="421">
        <v>4393</v>
      </c>
    </row>
    <row r="48" spans="1:15" ht="10.5" customHeight="1">
      <c r="A48" s="421"/>
      <c r="B48" s="431"/>
      <c r="C48" s="102" t="s">
        <v>60</v>
      </c>
      <c r="D48" s="148"/>
      <c r="E48" s="465">
        <v>11657</v>
      </c>
      <c r="F48" s="465">
        <v>11039</v>
      </c>
      <c r="G48" s="465">
        <v>10941</v>
      </c>
      <c r="H48" s="465">
        <v>10781</v>
      </c>
      <c r="I48" s="465">
        <v>11264</v>
      </c>
      <c r="J48" s="465">
        <v>10684</v>
      </c>
      <c r="K48" s="465">
        <v>10274</v>
      </c>
      <c r="L48" s="465">
        <v>9813</v>
      </c>
      <c r="M48" s="465">
        <v>9805</v>
      </c>
      <c r="N48" s="432"/>
      <c r="O48" s="421">
        <v>16923</v>
      </c>
    </row>
    <row r="49" spans="1:15" ht="10.5" customHeight="1">
      <c r="A49" s="421"/>
      <c r="B49" s="431"/>
      <c r="C49" s="102" t="s">
        <v>59</v>
      </c>
      <c r="D49" s="148"/>
      <c r="E49" s="465">
        <v>65118</v>
      </c>
      <c r="F49" s="465">
        <v>62809</v>
      </c>
      <c r="G49" s="465">
        <v>61039</v>
      </c>
      <c r="H49" s="465">
        <v>59650</v>
      </c>
      <c r="I49" s="465">
        <v>59501</v>
      </c>
      <c r="J49" s="465">
        <v>58751</v>
      </c>
      <c r="K49" s="465">
        <v>57774</v>
      </c>
      <c r="L49" s="465">
        <v>57246</v>
      </c>
      <c r="M49" s="465">
        <v>56819</v>
      </c>
      <c r="N49" s="432"/>
      <c r="O49" s="421">
        <v>81201</v>
      </c>
    </row>
    <row r="50" spans="1:15" ht="10.5" customHeight="1">
      <c r="A50" s="421"/>
      <c r="B50" s="431"/>
      <c r="C50" s="102" t="s">
        <v>57</v>
      </c>
      <c r="D50" s="148"/>
      <c r="E50" s="465">
        <v>3415</v>
      </c>
      <c r="F50" s="465">
        <v>3423</v>
      </c>
      <c r="G50" s="465">
        <v>3306</v>
      </c>
      <c r="H50" s="465">
        <v>3271</v>
      </c>
      <c r="I50" s="465">
        <v>3517</v>
      </c>
      <c r="J50" s="465">
        <v>3433</v>
      </c>
      <c r="K50" s="465">
        <v>3394</v>
      </c>
      <c r="L50" s="465">
        <v>3563</v>
      </c>
      <c r="M50" s="465">
        <v>3376</v>
      </c>
      <c r="N50" s="432"/>
      <c r="O50" s="421">
        <v>4403</v>
      </c>
    </row>
    <row r="51" spans="1:15" ht="10.5" customHeight="1">
      <c r="A51" s="421"/>
      <c r="B51" s="431"/>
      <c r="C51" s="102" t="s">
        <v>63</v>
      </c>
      <c r="D51" s="148"/>
      <c r="E51" s="465">
        <v>72313</v>
      </c>
      <c r="F51" s="465">
        <v>68164</v>
      </c>
      <c r="G51" s="465">
        <v>65730</v>
      </c>
      <c r="H51" s="465">
        <v>64283</v>
      </c>
      <c r="I51" s="465">
        <v>66467</v>
      </c>
      <c r="J51" s="465">
        <v>64645</v>
      </c>
      <c r="K51" s="465">
        <v>62941</v>
      </c>
      <c r="L51" s="465">
        <v>61667</v>
      </c>
      <c r="M51" s="465">
        <v>59370</v>
      </c>
      <c r="N51" s="432"/>
      <c r="O51" s="421">
        <v>88638</v>
      </c>
    </row>
    <row r="52" spans="1:15" ht="10.5" customHeight="1">
      <c r="A52" s="421"/>
      <c r="B52" s="431"/>
      <c r="C52" s="102" t="s">
        <v>79</v>
      </c>
      <c r="D52" s="148"/>
      <c r="E52" s="465">
        <v>12837</v>
      </c>
      <c r="F52" s="465">
        <v>12468</v>
      </c>
      <c r="G52" s="465">
        <v>12477</v>
      </c>
      <c r="H52" s="465">
        <v>12274</v>
      </c>
      <c r="I52" s="465">
        <v>12996</v>
      </c>
      <c r="J52" s="465">
        <v>12808</v>
      </c>
      <c r="K52" s="465">
        <v>12656</v>
      </c>
      <c r="L52" s="465">
        <v>12183</v>
      </c>
      <c r="M52" s="465">
        <v>11625</v>
      </c>
      <c r="N52" s="432"/>
      <c r="O52" s="421">
        <v>18640</v>
      </c>
    </row>
    <row r="53" spans="1:15" ht="10.5" customHeight="1">
      <c r="A53" s="421"/>
      <c r="B53" s="431"/>
      <c r="C53" s="102" t="s">
        <v>58</v>
      </c>
      <c r="D53" s="148"/>
      <c r="E53" s="465">
        <v>28567</v>
      </c>
      <c r="F53" s="465">
        <v>27088</v>
      </c>
      <c r="G53" s="465">
        <v>26494</v>
      </c>
      <c r="H53" s="465">
        <v>26113</v>
      </c>
      <c r="I53" s="465">
        <v>26297</v>
      </c>
      <c r="J53" s="465">
        <v>25085</v>
      </c>
      <c r="K53" s="465">
        <v>25259</v>
      </c>
      <c r="L53" s="465">
        <v>24846</v>
      </c>
      <c r="M53" s="465">
        <v>24094</v>
      </c>
      <c r="N53" s="432"/>
      <c r="O53" s="421">
        <v>35533</v>
      </c>
    </row>
    <row r="54" spans="1:15" ht="10.5" customHeight="1">
      <c r="A54" s="421"/>
      <c r="B54" s="431"/>
      <c r="C54" s="102" t="s">
        <v>65</v>
      </c>
      <c r="D54" s="148"/>
      <c r="E54" s="465">
        <v>5560</v>
      </c>
      <c r="F54" s="465">
        <v>5294</v>
      </c>
      <c r="G54" s="465">
        <v>5129</v>
      </c>
      <c r="H54" s="465">
        <v>5092</v>
      </c>
      <c r="I54" s="465">
        <v>5129</v>
      </c>
      <c r="J54" s="465">
        <v>5238</v>
      </c>
      <c r="K54" s="465">
        <v>5075</v>
      </c>
      <c r="L54" s="465">
        <v>4961</v>
      </c>
      <c r="M54" s="465">
        <v>4834</v>
      </c>
      <c r="N54" s="432"/>
      <c r="O54" s="421">
        <v>6979</v>
      </c>
    </row>
    <row r="55" spans="1:15" ht="10.5" customHeight="1">
      <c r="A55" s="421"/>
      <c r="B55" s="431"/>
      <c r="C55" s="102" t="s">
        <v>67</v>
      </c>
      <c r="D55" s="148"/>
      <c r="E55" s="465">
        <v>4804</v>
      </c>
      <c r="F55" s="465">
        <v>4488</v>
      </c>
      <c r="G55" s="465">
        <v>4351</v>
      </c>
      <c r="H55" s="465">
        <v>4316</v>
      </c>
      <c r="I55" s="465">
        <v>4417</v>
      </c>
      <c r="J55" s="465">
        <v>4461</v>
      </c>
      <c r="K55" s="465">
        <v>4442</v>
      </c>
      <c r="L55" s="465">
        <v>4296</v>
      </c>
      <c r="M55" s="465">
        <v>4164</v>
      </c>
      <c r="N55" s="432"/>
      <c r="O55" s="421">
        <v>5622</v>
      </c>
    </row>
    <row r="56" spans="1:15" ht="10.5" customHeight="1">
      <c r="A56" s="421"/>
      <c r="B56" s="431"/>
      <c r="C56" s="102" t="s">
        <v>77</v>
      </c>
      <c r="D56" s="148"/>
      <c r="E56" s="465">
        <v>10389</v>
      </c>
      <c r="F56" s="465">
        <v>9763</v>
      </c>
      <c r="G56" s="465">
        <v>9509</v>
      </c>
      <c r="H56" s="465">
        <v>9535</v>
      </c>
      <c r="I56" s="465">
        <v>10050</v>
      </c>
      <c r="J56" s="465">
        <v>9872</v>
      </c>
      <c r="K56" s="465">
        <v>9477</v>
      </c>
      <c r="L56" s="465">
        <v>9010</v>
      </c>
      <c r="M56" s="465">
        <v>8635</v>
      </c>
      <c r="N56" s="432"/>
      <c r="O56" s="421">
        <v>12225</v>
      </c>
    </row>
    <row r="57" spans="1:15" ht="10.5" customHeight="1">
      <c r="A57" s="421"/>
      <c r="B57" s="431"/>
      <c r="C57" s="102" t="s">
        <v>132</v>
      </c>
      <c r="D57" s="148"/>
      <c r="E57" s="465">
        <v>7679</v>
      </c>
      <c r="F57" s="465">
        <v>7530</v>
      </c>
      <c r="G57" s="465">
        <v>7577</v>
      </c>
      <c r="H57" s="465">
        <v>7786</v>
      </c>
      <c r="I57" s="465">
        <v>7815</v>
      </c>
      <c r="J57" s="465">
        <v>7728</v>
      </c>
      <c r="K57" s="465">
        <v>7638</v>
      </c>
      <c r="L57" s="465">
        <v>7404</v>
      </c>
      <c r="M57" s="465">
        <v>6960</v>
      </c>
      <c r="N57" s="432"/>
      <c r="O57" s="421">
        <v>8291</v>
      </c>
    </row>
    <row r="58" spans="1:15" ht="10.5" customHeight="1">
      <c r="A58" s="421"/>
      <c r="B58" s="431"/>
      <c r="C58" s="102" t="s">
        <v>133</v>
      </c>
      <c r="D58" s="148"/>
      <c r="E58" s="465">
        <v>9099</v>
      </c>
      <c r="F58" s="465">
        <v>8779</v>
      </c>
      <c r="G58" s="465">
        <v>9175</v>
      </c>
      <c r="H58" s="465">
        <v>9291</v>
      </c>
      <c r="I58" s="465">
        <v>9118</v>
      </c>
      <c r="J58" s="465">
        <v>9057</v>
      </c>
      <c r="K58" s="465">
        <v>8875</v>
      </c>
      <c r="L58" s="465">
        <v>8635</v>
      </c>
      <c r="M58" s="465">
        <v>8344</v>
      </c>
      <c r="N58" s="432"/>
      <c r="O58" s="421">
        <v>12043</v>
      </c>
    </row>
    <row r="59" spans="1:15" s="463" customFormat="1" ht="15" customHeight="1">
      <c r="A59" s="459"/>
      <c r="B59" s="460"/>
      <c r="C59" s="1080" t="s">
        <v>150</v>
      </c>
      <c r="D59" s="1080"/>
      <c r="E59" s="461"/>
      <c r="F59" s="461"/>
      <c r="G59" s="461"/>
      <c r="H59" s="461"/>
      <c r="I59" s="461"/>
      <c r="J59" s="461"/>
      <c r="K59" s="461"/>
      <c r="L59" s="461"/>
      <c r="M59" s="461"/>
      <c r="N59" s="462"/>
      <c r="O59" s="459"/>
    </row>
    <row r="60" spans="1:15" s="435" customFormat="1" ht="13.5" customHeight="1">
      <c r="A60" s="433"/>
      <c r="B60" s="434"/>
      <c r="C60" s="1601" t="s">
        <v>151</v>
      </c>
      <c r="D60" s="1601"/>
      <c r="E60" s="466">
        <v>467.72</v>
      </c>
      <c r="F60" s="466">
        <v>466.22</v>
      </c>
      <c r="G60" s="466">
        <v>461.75</v>
      </c>
      <c r="H60" s="466">
        <v>462.61</v>
      </c>
      <c r="I60" s="466">
        <v>452.36</v>
      </c>
      <c r="J60" s="466">
        <v>454.42</v>
      </c>
      <c r="K60" s="466">
        <v>450.37</v>
      </c>
      <c r="L60" s="466">
        <v>450.02</v>
      </c>
      <c r="M60" s="466">
        <v>448.45</v>
      </c>
      <c r="N60" s="464"/>
      <c r="O60" s="433">
        <v>491.25</v>
      </c>
    </row>
    <row r="61" spans="1:15" ht="9.75" customHeight="1">
      <c r="A61" s="421"/>
      <c r="B61" s="431"/>
      <c r="C61" s="1598" t="s">
        <v>612</v>
      </c>
      <c r="D61" s="1598"/>
      <c r="E61" s="1598"/>
      <c r="F61" s="1598"/>
      <c r="G61" s="1598"/>
      <c r="H61" s="1598"/>
      <c r="I61" s="1598"/>
      <c r="J61" s="1598"/>
      <c r="K61" s="1598"/>
      <c r="L61" s="1598"/>
      <c r="M61" s="1598"/>
      <c r="N61" s="432"/>
      <c r="O61" s="421"/>
    </row>
    <row r="62" spans="1:15" ht="9" customHeight="1" thickBot="1">
      <c r="A62" s="421"/>
      <c r="B62" s="431"/>
      <c r="C62" s="374"/>
      <c r="D62" s="374"/>
      <c r="E62" s="374"/>
      <c r="F62" s="374"/>
      <c r="G62" s="374"/>
      <c r="H62" s="374"/>
      <c r="I62" s="374"/>
      <c r="J62" s="374"/>
      <c r="K62" s="374"/>
      <c r="L62" s="374"/>
      <c r="M62" s="374"/>
      <c r="N62" s="432"/>
      <c r="O62" s="421"/>
    </row>
    <row r="63" spans="1:15" ht="13.5" customHeight="1" thickBot="1">
      <c r="A63" s="421"/>
      <c r="B63" s="431"/>
      <c r="C63" s="1577" t="s">
        <v>22</v>
      </c>
      <c r="D63" s="1578"/>
      <c r="E63" s="1578"/>
      <c r="F63" s="1578"/>
      <c r="G63" s="1578"/>
      <c r="H63" s="1578"/>
      <c r="I63" s="1578"/>
      <c r="J63" s="1578"/>
      <c r="K63" s="1578"/>
      <c r="L63" s="1578"/>
      <c r="M63" s="1579"/>
      <c r="N63" s="432"/>
      <c r="O63" s="421"/>
    </row>
    <row r="64" spans="1:15" ht="9.75" customHeight="1">
      <c r="A64" s="421"/>
      <c r="B64" s="431"/>
      <c r="C64" s="96" t="s">
        <v>78</v>
      </c>
      <c r="D64" s="450"/>
      <c r="E64" s="468"/>
      <c r="F64" s="468"/>
      <c r="G64" s="468"/>
      <c r="H64" s="468"/>
      <c r="I64" s="468"/>
      <c r="J64" s="468"/>
      <c r="K64" s="468"/>
      <c r="L64" s="468"/>
      <c r="M64" s="468"/>
      <c r="N64" s="432"/>
      <c r="O64" s="421"/>
    </row>
    <row r="65" spans="1:15" ht="13.5" customHeight="1">
      <c r="A65" s="421"/>
      <c r="B65" s="431"/>
      <c r="C65" s="1597" t="s">
        <v>147</v>
      </c>
      <c r="D65" s="1597"/>
      <c r="E65" s="461">
        <f t="shared" ref="E65:M65" si="0">+E66+E67</f>
        <v>99731</v>
      </c>
      <c r="F65" s="461">
        <f t="shared" si="0"/>
        <v>100923</v>
      </c>
      <c r="G65" s="461">
        <f t="shared" si="0"/>
        <v>103054</v>
      </c>
      <c r="H65" s="461">
        <f t="shared" si="0"/>
        <v>109810</v>
      </c>
      <c r="I65" s="461">
        <f t="shared" si="0"/>
        <v>111774</v>
      </c>
      <c r="J65" s="461">
        <f t="shared" si="0"/>
        <v>128034</v>
      </c>
      <c r="K65" s="461">
        <f t="shared" si="0"/>
        <v>116403</v>
      </c>
      <c r="L65" s="461">
        <f t="shared" si="0"/>
        <v>115298</v>
      </c>
      <c r="M65" s="461">
        <f t="shared" si="0"/>
        <v>100803</v>
      </c>
      <c r="N65" s="432"/>
      <c r="O65" s="421"/>
    </row>
    <row r="66" spans="1:15" ht="11.25" customHeight="1">
      <c r="A66" s="421"/>
      <c r="B66" s="431"/>
      <c r="C66" s="102" t="s">
        <v>72</v>
      </c>
      <c r="D66" s="1079"/>
      <c r="E66" s="465">
        <v>40293</v>
      </c>
      <c r="F66" s="465">
        <v>39845</v>
      </c>
      <c r="G66" s="465">
        <v>40632</v>
      </c>
      <c r="H66" s="465">
        <v>43461</v>
      </c>
      <c r="I66" s="465">
        <v>44488</v>
      </c>
      <c r="J66" s="465">
        <v>49451</v>
      </c>
      <c r="K66" s="465">
        <v>45532</v>
      </c>
      <c r="L66" s="465">
        <v>45321</v>
      </c>
      <c r="M66" s="465">
        <v>39544</v>
      </c>
      <c r="N66" s="432"/>
      <c r="O66" s="421"/>
    </row>
    <row r="67" spans="1:15" ht="11.25" customHeight="1">
      <c r="A67" s="421"/>
      <c r="B67" s="431"/>
      <c r="C67" s="102" t="s">
        <v>71</v>
      </c>
      <c r="D67" s="1079"/>
      <c r="E67" s="465">
        <v>59438</v>
      </c>
      <c r="F67" s="465">
        <v>61078</v>
      </c>
      <c r="G67" s="465">
        <v>62422</v>
      </c>
      <c r="H67" s="465">
        <v>66349</v>
      </c>
      <c r="I67" s="465">
        <v>67286</v>
      </c>
      <c r="J67" s="465">
        <v>78583</v>
      </c>
      <c r="K67" s="465">
        <v>70871</v>
      </c>
      <c r="L67" s="465">
        <v>69977</v>
      </c>
      <c r="M67" s="465">
        <v>61259</v>
      </c>
      <c r="N67" s="432"/>
      <c r="O67" s="421">
        <v>58328</v>
      </c>
    </row>
    <row r="68" spans="1:15" s="463" customFormat="1" ht="12" customHeight="1">
      <c r="A68" s="459"/>
      <c r="B68" s="460"/>
      <c r="C68" s="1598" t="s">
        <v>609</v>
      </c>
      <c r="D68" s="1598"/>
      <c r="E68" s="1598"/>
      <c r="F68" s="1598"/>
      <c r="G68" s="1598"/>
      <c r="H68" s="1598"/>
      <c r="I68" s="1598"/>
      <c r="J68" s="1598"/>
      <c r="K68" s="1598"/>
      <c r="L68" s="1598"/>
      <c r="M68" s="1598"/>
      <c r="N68" s="432"/>
      <c r="O68" s="459"/>
    </row>
    <row r="69" spans="1:15" ht="13.5" customHeight="1">
      <c r="A69" s="421"/>
      <c r="B69" s="431"/>
      <c r="C69" s="469" t="s">
        <v>403</v>
      </c>
      <c r="D69" s="97"/>
      <c r="E69" s="97"/>
      <c r="F69" s="97"/>
      <c r="G69" s="813" t="s">
        <v>136</v>
      </c>
      <c r="H69" s="97"/>
      <c r="I69" s="97"/>
      <c r="J69" s="97"/>
      <c r="K69" s="97"/>
      <c r="L69" s="97"/>
      <c r="M69" s="97"/>
      <c r="N69" s="432"/>
      <c r="O69" s="421"/>
    </row>
    <row r="70" spans="1:15" ht="9" customHeight="1">
      <c r="A70" s="421"/>
      <c r="B70" s="431"/>
      <c r="C70" s="1602" t="s">
        <v>248</v>
      </c>
      <c r="D70" s="1602"/>
      <c r="E70" s="1602"/>
      <c r="F70" s="1602"/>
      <c r="G70" s="1602"/>
      <c r="H70" s="1602"/>
      <c r="I70" s="1602"/>
      <c r="J70" s="1602"/>
      <c r="K70" s="1602"/>
      <c r="L70" s="1602"/>
      <c r="M70" s="1602"/>
      <c r="N70" s="432"/>
      <c r="O70" s="421"/>
    </row>
    <row r="71" spans="1:15" ht="9" customHeight="1">
      <c r="A71" s="421"/>
      <c r="B71" s="431"/>
      <c r="C71" s="836" t="s">
        <v>249</v>
      </c>
      <c r="D71" s="836"/>
      <c r="E71" s="836"/>
      <c r="F71" s="836"/>
      <c r="G71" s="836"/>
      <c r="H71" s="836"/>
      <c r="I71" s="836"/>
      <c r="K71" s="1602"/>
      <c r="L71" s="1602"/>
      <c r="M71" s="1602"/>
      <c r="N71" s="1603"/>
      <c r="O71" s="421"/>
    </row>
  </sheetData>
  <mergeCells count="30">
    <mergeCell ref="C63:M63"/>
    <mergeCell ref="C65:D65"/>
    <mergeCell ref="C68:H68"/>
    <mergeCell ref="I68:M68"/>
    <mergeCell ref="C70:M70"/>
    <mergeCell ref="K71:N71"/>
    <mergeCell ref="C61:M61"/>
    <mergeCell ref="C26:D26"/>
    <mergeCell ref="C27:D27"/>
    <mergeCell ref="C28:M28"/>
    <mergeCell ref="C30:M30"/>
    <mergeCell ref="C32:D32"/>
    <mergeCell ref="C34:D34"/>
    <mergeCell ref="C35:D35"/>
    <mergeCell ref="C36:D36"/>
    <mergeCell ref="C37:D37"/>
    <mergeCell ref="C38:D38"/>
    <mergeCell ref="C60:D60"/>
    <mergeCell ref="C25:D25"/>
    <mergeCell ref="B1:D1"/>
    <mergeCell ref="B2:D2"/>
    <mergeCell ref="C4:M4"/>
    <mergeCell ref="C5:D6"/>
    <mergeCell ref="C8:D8"/>
    <mergeCell ref="C18:M18"/>
    <mergeCell ref="C20:M20"/>
    <mergeCell ref="C22:D22"/>
    <mergeCell ref="C24:D24"/>
    <mergeCell ref="E6:H6"/>
    <mergeCell ref="I6:M6"/>
  </mergeCells>
  <conditionalFormatting sqref="E7:M7">
    <cfRule type="cellIs" dxfId="6"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sheetPr codeName="Folha20"/>
  <dimension ref="A1:S72"/>
  <sheetViews>
    <sheetView zoomScaleNormal="100" workbookViewId="0"/>
  </sheetViews>
  <sheetFormatPr defaultRowHeight="12.75"/>
  <cols>
    <col min="1" max="1" width="0.85546875" style="426" customWidth="1"/>
    <col min="2" max="2" width="2.5703125" style="426" customWidth="1"/>
    <col min="3" max="3" width="0.7109375" style="426" customWidth="1"/>
    <col min="4" max="4" width="31.7109375" style="426" customWidth="1"/>
    <col min="5" max="7" width="4.7109375" style="700" customWidth="1"/>
    <col min="8" max="11" width="4.7109375" style="603" customWidth="1"/>
    <col min="12" max="13" width="4.7109375" style="700" customWidth="1"/>
    <col min="14" max="15" width="4.7109375" style="603" customWidth="1"/>
    <col min="16" max="17" width="4.7109375" style="700" customWidth="1"/>
    <col min="18" max="18" width="2.42578125" style="727" customWidth="1"/>
    <col min="19" max="19" width="0.85546875" style="426" customWidth="1"/>
    <col min="20" max="16384" width="9.140625" style="426"/>
  </cols>
  <sheetData>
    <row r="1" spans="1:19" ht="13.5" customHeight="1">
      <c r="A1" s="421"/>
      <c r="B1" s="968"/>
      <c r="C1" s="968"/>
      <c r="E1" s="1606" t="s">
        <v>342</v>
      </c>
      <c r="F1" s="1606"/>
      <c r="G1" s="1606"/>
      <c r="H1" s="1606"/>
      <c r="I1" s="1606"/>
      <c r="J1" s="1606"/>
      <c r="K1" s="1606"/>
      <c r="L1" s="1606"/>
      <c r="M1" s="1606"/>
      <c r="N1" s="1606"/>
      <c r="O1" s="1606"/>
      <c r="P1" s="1606"/>
      <c r="Q1" s="1606"/>
      <c r="R1" s="728"/>
      <c r="S1" s="421"/>
    </row>
    <row r="2" spans="1:19" ht="6" customHeight="1">
      <c r="A2" s="421"/>
      <c r="B2" s="969"/>
      <c r="C2" s="970"/>
      <c r="D2" s="970"/>
      <c r="E2" s="659"/>
      <c r="F2" s="659"/>
      <c r="G2" s="659"/>
      <c r="H2" s="660"/>
      <c r="I2" s="660"/>
      <c r="J2" s="660"/>
      <c r="K2" s="660"/>
      <c r="L2" s="659"/>
      <c r="M2" s="659"/>
      <c r="N2" s="660"/>
      <c r="O2" s="660"/>
      <c r="P2" s="659"/>
      <c r="Q2" s="659" t="s">
        <v>343</v>
      </c>
      <c r="R2" s="729"/>
      <c r="S2" s="431"/>
    </row>
    <row r="3" spans="1:19" ht="13.5" customHeight="1" thickBot="1">
      <c r="A3" s="421"/>
      <c r="B3" s="490"/>
      <c r="C3" s="431"/>
      <c r="D3" s="431"/>
      <c r="E3" s="661"/>
      <c r="F3" s="661"/>
      <c r="G3" s="661"/>
      <c r="H3" s="610"/>
      <c r="I3" s="610"/>
      <c r="J3" s="610"/>
      <c r="K3" s="610"/>
      <c r="L3" s="661"/>
      <c r="M3" s="661"/>
      <c r="N3" s="610"/>
      <c r="O3" s="610"/>
      <c r="P3" s="1607" t="s">
        <v>73</v>
      </c>
      <c r="Q3" s="1607"/>
      <c r="R3" s="730"/>
      <c r="S3" s="431"/>
    </row>
    <row r="4" spans="1:19" ht="13.5" customHeight="1" thickBot="1">
      <c r="A4" s="421"/>
      <c r="B4" s="490"/>
      <c r="C4" s="644" t="s">
        <v>419</v>
      </c>
      <c r="D4" s="662"/>
      <c r="E4" s="663"/>
      <c r="F4" s="663"/>
      <c r="G4" s="663"/>
      <c r="H4" s="663"/>
      <c r="I4" s="663"/>
      <c r="J4" s="663"/>
      <c r="K4" s="663"/>
      <c r="L4" s="663"/>
      <c r="M4" s="663"/>
      <c r="N4" s="663"/>
      <c r="O4" s="663"/>
      <c r="P4" s="663"/>
      <c r="Q4" s="664"/>
      <c r="R4" s="728"/>
      <c r="S4" s="91"/>
    </row>
    <row r="5" spans="1:19" s="451" customFormat="1" ht="4.5" customHeight="1">
      <c r="A5" s="421"/>
      <c r="B5" s="490"/>
      <c r="C5" s="665"/>
      <c r="D5" s="665"/>
      <c r="E5" s="666"/>
      <c r="F5" s="666"/>
      <c r="G5" s="666"/>
      <c r="H5" s="666"/>
      <c r="I5" s="666"/>
      <c r="J5" s="666"/>
      <c r="K5" s="666"/>
      <c r="L5" s="666"/>
      <c r="M5" s="666"/>
      <c r="N5" s="666"/>
      <c r="O5" s="666"/>
      <c r="P5" s="666"/>
      <c r="Q5" s="666"/>
      <c r="R5" s="728"/>
      <c r="S5" s="91"/>
    </row>
    <row r="6" spans="1:19" s="451" customFormat="1" ht="13.5" customHeight="1">
      <c r="A6" s="421"/>
      <c r="B6" s="490"/>
      <c r="C6" s="665"/>
      <c r="D6" s="665"/>
      <c r="E6" s="1559">
        <v>2014</v>
      </c>
      <c r="F6" s="1559"/>
      <c r="G6" s="1559"/>
      <c r="H6" s="1559"/>
      <c r="I6" s="1559"/>
      <c r="J6" s="1559"/>
      <c r="K6" s="1559"/>
      <c r="L6" s="1559"/>
      <c r="M6" s="1609">
        <v>2015</v>
      </c>
      <c r="N6" s="1609"/>
      <c r="O6" s="1609"/>
      <c r="P6" s="1609"/>
      <c r="Q6" s="1609"/>
      <c r="R6" s="728"/>
      <c r="S6" s="91"/>
    </row>
    <row r="7" spans="1:19" s="451" customFormat="1" ht="13.5" customHeight="1">
      <c r="A7" s="421"/>
      <c r="B7" s="490"/>
      <c r="C7" s="665"/>
      <c r="D7" s="665"/>
      <c r="E7" s="798" t="s">
        <v>101</v>
      </c>
      <c r="F7" s="798" t="s">
        <v>100</v>
      </c>
      <c r="G7" s="798" t="s">
        <v>99</v>
      </c>
      <c r="H7" s="798" t="s">
        <v>98</v>
      </c>
      <c r="I7" s="798" t="s">
        <v>97</v>
      </c>
      <c r="J7" s="798" t="s">
        <v>96</v>
      </c>
      <c r="K7" s="798" t="s">
        <v>95</v>
      </c>
      <c r="L7" s="798" t="s">
        <v>94</v>
      </c>
      <c r="M7" s="798" t="s">
        <v>93</v>
      </c>
      <c r="N7" s="798" t="s">
        <v>104</v>
      </c>
      <c r="O7" s="798" t="s">
        <v>103</v>
      </c>
      <c r="P7" s="798" t="s">
        <v>102</v>
      </c>
      <c r="Q7" s="798" t="s">
        <v>101</v>
      </c>
      <c r="R7" s="728"/>
      <c r="S7" s="439"/>
    </row>
    <row r="8" spans="1:19" s="451" customFormat="1" ht="3.75" customHeight="1">
      <c r="A8" s="421"/>
      <c r="B8" s="490"/>
      <c r="C8" s="665"/>
      <c r="D8" s="665"/>
      <c r="E8" s="439"/>
      <c r="F8" s="439"/>
      <c r="G8" s="439"/>
      <c r="H8" s="439"/>
      <c r="I8" s="439"/>
      <c r="J8" s="439"/>
      <c r="K8" s="439"/>
      <c r="L8" s="439"/>
      <c r="M8" s="439"/>
      <c r="N8" s="439"/>
      <c r="O8" s="439"/>
      <c r="P8" s="439"/>
      <c r="Q8" s="439"/>
      <c r="R8" s="728"/>
      <c r="S8" s="439"/>
    </row>
    <row r="9" spans="1:19" s="668" customFormat="1" ht="15" customHeight="1">
      <c r="A9" s="667"/>
      <c r="B9" s="520"/>
      <c r="C9" s="966" t="s">
        <v>326</v>
      </c>
      <c r="D9" s="966"/>
      <c r="E9" s="369">
        <v>0.12321135879709288</v>
      </c>
      <c r="F9" s="369">
        <v>0.35909705765924882</v>
      </c>
      <c r="G9" s="369">
        <v>0.55172639857141137</v>
      </c>
      <c r="H9" s="369">
        <v>0.61712240171344013</v>
      </c>
      <c r="I9" s="369">
        <v>0.55134604891406758</v>
      </c>
      <c r="J9" s="369">
        <v>0.57259034619423743</v>
      </c>
      <c r="K9" s="369">
        <v>0.38290974360685115</v>
      </c>
      <c r="L9" s="369">
        <v>0.17310206831063663</v>
      </c>
      <c r="M9" s="369">
        <v>0.26304830259719497</v>
      </c>
      <c r="N9" s="369">
        <v>0.30113089478630162</v>
      </c>
      <c r="O9" s="369">
        <v>0.64214690740985803</v>
      </c>
      <c r="P9" s="369">
        <v>0.79832278417151925</v>
      </c>
      <c r="Q9" s="369">
        <v>1.140835252763005</v>
      </c>
      <c r="R9" s="731"/>
      <c r="S9" s="408"/>
    </row>
    <row r="10" spans="1:19" s="668" customFormat="1" ht="16.5" customHeight="1">
      <c r="A10" s="667"/>
      <c r="B10" s="520"/>
      <c r="C10" s="966" t="s">
        <v>327</v>
      </c>
      <c r="D10" s="228"/>
      <c r="E10" s="669"/>
      <c r="F10" s="669"/>
      <c r="G10" s="669"/>
      <c r="H10" s="669"/>
      <c r="I10" s="669"/>
      <c r="J10" s="669"/>
      <c r="K10" s="669"/>
      <c r="L10" s="669"/>
      <c r="M10" s="669"/>
      <c r="N10" s="669"/>
      <c r="O10" s="669"/>
      <c r="P10" s="669"/>
      <c r="Q10" s="669"/>
      <c r="R10" s="732"/>
      <c r="S10" s="408"/>
    </row>
    <row r="11" spans="1:19" s="451" customFormat="1" ht="11.25" customHeight="1">
      <c r="A11" s="421"/>
      <c r="B11" s="490"/>
      <c r="C11" s="431"/>
      <c r="D11" s="102" t="s">
        <v>152</v>
      </c>
      <c r="E11" s="670">
        <v>-7.70275144621111</v>
      </c>
      <c r="F11" s="670">
        <v>-8.4165684898777773</v>
      </c>
      <c r="G11" s="670">
        <v>-8.3055123319666659</v>
      </c>
      <c r="H11" s="670">
        <v>-7.6437313030777778</v>
      </c>
      <c r="I11" s="670">
        <v>-6.5483811084555557</v>
      </c>
      <c r="J11" s="670">
        <v>-6.4464730595888895</v>
      </c>
      <c r="K11" s="670">
        <v>-6.343585059555557</v>
      </c>
      <c r="L11" s="670">
        <v>-6.2585709023666674</v>
      </c>
      <c r="M11" s="670">
        <v>-6.1181767300888898</v>
      </c>
      <c r="N11" s="670">
        <v>-5.9006083485666672</v>
      </c>
      <c r="O11" s="670">
        <v>-5.2136778463000004</v>
      </c>
      <c r="P11" s="670">
        <v>-3.8503645061555556</v>
      </c>
      <c r="Q11" s="670">
        <v>-3.3388562743999999</v>
      </c>
      <c r="R11" s="599"/>
      <c r="S11" s="91"/>
    </row>
    <row r="12" spans="1:19" s="451" customFormat="1" ht="12.75" customHeight="1">
      <c r="A12" s="421"/>
      <c r="B12" s="490"/>
      <c r="C12" s="431"/>
      <c r="D12" s="102" t="s">
        <v>153</v>
      </c>
      <c r="E12" s="670">
        <v>-48.061165924000001</v>
      </c>
      <c r="F12" s="670">
        <v>-46.336595225249994</v>
      </c>
      <c r="G12" s="670">
        <v>-44.567770235083337</v>
      </c>
      <c r="H12" s="670">
        <v>-44.476497414233336</v>
      </c>
      <c r="I12" s="670">
        <v>-44.870561068699999</v>
      </c>
      <c r="J12" s="670">
        <v>-43.414604947800001</v>
      </c>
      <c r="K12" s="670">
        <v>-42.864327673800005</v>
      </c>
      <c r="L12" s="670">
        <v>-42.916829310916661</v>
      </c>
      <c r="M12" s="670">
        <v>-42.226281530433333</v>
      </c>
      <c r="N12" s="670">
        <v>-41.094548500216668</v>
      </c>
      <c r="O12" s="670">
        <v>-38.892884285666668</v>
      </c>
      <c r="P12" s="670">
        <v>-39.42902517778333</v>
      </c>
      <c r="Q12" s="670">
        <v>-38.3838176358</v>
      </c>
      <c r="R12" s="599"/>
      <c r="S12" s="91"/>
    </row>
    <row r="13" spans="1:19" s="451" customFormat="1" ht="11.25" customHeight="1">
      <c r="A13" s="421"/>
      <c r="B13" s="490"/>
      <c r="C13" s="431"/>
      <c r="D13" s="102" t="s">
        <v>154</v>
      </c>
      <c r="E13" s="670">
        <v>-0.38644116406666668</v>
      </c>
      <c r="F13" s="670">
        <v>-0.65397564661111129</v>
      </c>
      <c r="G13" s="670">
        <v>-1.0530853649888889</v>
      </c>
      <c r="H13" s="670">
        <v>-1.6748772321000001</v>
      </c>
      <c r="I13" s="670">
        <v>-1.8557649324777781</v>
      </c>
      <c r="J13" s="670">
        <v>-1.1976561402666668</v>
      </c>
      <c r="K13" s="670">
        <v>-1.0001429132333335</v>
      </c>
      <c r="L13" s="670">
        <v>-1.3279571734111113</v>
      </c>
      <c r="M13" s="670">
        <v>-0.9796195354555558</v>
      </c>
      <c r="N13" s="670">
        <v>-0.86340597536666674</v>
      </c>
      <c r="O13" s="670">
        <v>0.38699883298888893</v>
      </c>
      <c r="P13" s="670">
        <v>0.13522899350000001</v>
      </c>
      <c r="Q13" s="670">
        <v>1.166964395277778</v>
      </c>
      <c r="R13" s="599"/>
      <c r="S13" s="91"/>
    </row>
    <row r="14" spans="1:19" s="451" customFormat="1" ht="12" customHeight="1">
      <c r="A14" s="421"/>
      <c r="B14" s="490"/>
      <c r="C14" s="431"/>
      <c r="D14" s="102" t="s">
        <v>155</v>
      </c>
      <c r="E14" s="670">
        <v>-3.3645715003333336</v>
      </c>
      <c r="F14" s="670">
        <v>-1.7407391296666666</v>
      </c>
      <c r="G14" s="670">
        <v>0.67237491677777772</v>
      </c>
      <c r="H14" s="670">
        <v>1.3397864721111112</v>
      </c>
      <c r="I14" s="670">
        <v>0.30982412755555561</v>
      </c>
      <c r="J14" s="670">
        <v>-3.9655036555555467E-2</v>
      </c>
      <c r="K14" s="670">
        <v>-1.3088415852222222</v>
      </c>
      <c r="L14" s="670">
        <v>-1.1162573952222223</v>
      </c>
      <c r="M14" s="670">
        <v>-1.8675853538888891</v>
      </c>
      <c r="N14" s="670">
        <v>-2.2307884843333334</v>
      </c>
      <c r="O14" s="670">
        <v>-2.6344075139999998</v>
      </c>
      <c r="P14" s="670">
        <v>0.27671998177777785</v>
      </c>
      <c r="Q14" s="670">
        <v>2.0037008609999996</v>
      </c>
      <c r="R14" s="599"/>
      <c r="S14" s="91"/>
    </row>
    <row r="15" spans="1:19" s="451" customFormat="1" ht="10.5" customHeight="1">
      <c r="A15" s="421"/>
      <c r="B15" s="490"/>
      <c r="C15" s="431"/>
      <c r="D15" s="178"/>
      <c r="E15" s="671"/>
      <c r="F15" s="671"/>
      <c r="G15" s="671"/>
      <c r="H15" s="671"/>
      <c r="I15" s="671"/>
      <c r="J15" s="671"/>
      <c r="K15" s="671"/>
      <c r="L15" s="671"/>
      <c r="M15" s="671"/>
      <c r="N15" s="671"/>
      <c r="O15" s="671"/>
      <c r="P15" s="671"/>
      <c r="Q15" s="671"/>
      <c r="R15" s="599"/>
      <c r="S15" s="91"/>
    </row>
    <row r="16" spans="1:19" s="451" customFormat="1" ht="10.5" customHeight="1">
      <c r="A16" s="421"/>
      <c r="B16" s="490"/>
      <c r="C16" s="431"/>
      <c r="D16" s="178"/>
      <c r="E16" s="671"/>
      <c r="F16" s="671"/>
      <c r="G16" s="671"/>
      <c r="H16" s="671"/>
      <c r="I16" s="671"/>
      <c r="J16" s="671"/>
      <c r="K16" s="671"/>
      <c r="L16" s="671"/>
      <c r="M16" s="671"/>
      <c r="N16" s="671"/>
      <c r="O16" s="671"/>
      <c r="P16" s="671"/>
      <c r="Q16" s="671"/>
      <c r="R16" s="599"/>
      <c r="S16" s="91"/>
    </row>
    <row r="17" spans="1:19" s="451" customFormat="1" ht="10.5" customHeight="1">
      <c r="A17" s="421"/>
      <c r="B17" s="490"/>
      <c r="C17" s="431"/>
      <c r="D17" s="178"/>
      <c r="E17" s="671"/>
      <c r="F17" s="671"/>
      <c r="G17" s="671"/>
      <c r="H17" s="671"/>
      <c r="I17" s="671"/>
      <c r="J17" s="671"/>
      <c r="K17" s="671"/>
      <c r="L17" s="671"/>
      <c r="M17" s="671"/>
      <c r="N17" s="671"/>
      <c r="O17" s="671"/>
      <c r="P17" s="671"/>
      <c r="Q17" s="671"/>
      <c r="R17" s="599"/>
      <c r="S17" s="91"/>
    </row>
    <row r="18" spans="1:19" s="451" customFormat="1" ht="10.5" customHeight="1">
      <c r="A18" s="421"/>
      <c r="B18" s="490"/>
      <c r="C18" s="431"/>
      <c r="D18" s="178"/>
      <c r="E18" s="671"/>
      <c r="F18" s="671"/>
      <c r="G18" s="671"/>
      <c r="H18" s="671"/>
      <c r="I18" s="671"/>
      <c r="J18" s="671"/>
      <c r="K18" s="671"/>
      <c r="L18" s="671"/>
      <c r="M18" s="671"/>
      <c r="N18" s="671"/>
      <c r="O18" s="671"/>
      <c r="P18" s="671"/>
      <c r="Q18" s="671"/>
      <c r="R18" s="599"/>
      <c r="S18" s="91"/>
    </row>
    <row r="19" spans="1:19" s="451" customFormat="1" ht="10.5" customHeight="1">
      <c r="A19" s="421"/>
      <c r="B19" s="490"/>
      <c r="C19" s="431"/>
      <c r="D19" s="178"/>
      <c r="E19" s="671"/>
      <c r="F19" s="671"/>
      <c r="G19" s="671"/>
      <c r="H19" s="671"/>
      <c r="I19" s="671"/>
      <c r="J19" s="671"/>
      <c r="K19" s="671"/>
      <c r="L19" s="671"/>
      <c r="M19" s="671"/>
      <c r="N19" s="671"/>
      <c r="O19" s="671"/>
      <c r="P19" s="671"/>
      <c r="Q19" s="671"/>
      <c r="R19" s="599"/>
      <c r="S19" s="91"/>
    </row>
    <row r="20" spans="1:19" s="451" customFormat="1" ht="10.5" customHeight="1">
      <c r="A20" s="421"/>
      <c r="B20" s="490"/>
      <c r="C20" s="431"/>
      <c r="D20" s="178"/>
      <c r="E20" s="671"/>
      <c r="F20" s="671"/>
      <c r="G20" s="671"/>
      <c r="H20" s="671"/>
      <c r="I20" s="671"/>
      <c r="J20" s="671"/>
      <c r="K20" s="671"/>
      <c r="L20" s="671"/>
      <c r="M20" s="671"/>
      <c r="N20" s="671"/>
      <c r="O20" s="671"/>
      <c r="P20" s="671"/>
      <c r="Q20" s="671"/>
      <c r="R20" s="599"/>
      <c r="S20" s="91"/>
    </row>
    <row r="21" spans="1:19" s="451" customFormat="1" ht="10.5" customHeight="1">
      <c r="A21" s="421"/>
      <c r="B21" s="490"/>
      <c r="C21" s="431"/>
      <c r="D21" s="178"/>
      <c r="E21" s="671"/>
      <c r="F21" s="671"/>
      <c r="G21" s="671"/>
      <c r="H21" s="671"/>
      <c r="I21" s="671"/>
      <c r="J21" s="671"/>
      <c r="K21" s="671"/>
      <c r="L21" s="671"/>
      <c r="M21" s="671"/>
      <c r="N21" s="671"/>
      <c r="O21" s="671"/>
      <c r="P21" s="671"/>
      <c r="Q21" s="671"/>
      <c r="R21" s="599"/>
      <c r="S21" s="91"/>
    </row>
    <row r="22" spans="1:19" s="451" customFormat="1" ht="10.5" customHeight="1">
      <c r="A22" s="421"/>
      <c r="B22" s="490"/>
      <c r="C22" s="431"/>
      <c r="D22" s="178"/>
      <c r="E22" s="671"/>
      <c r="F22" s="671"/>
      <c r="G22" s="671"/>
      <c r="H22" s="671"/>
      <c r="I22" s="671"/>
      <c r="J22" s="671"/>
      <c r="K22" s="671"/>
      <c r="L22" s="671"/>
      <c r="M22" s="671"/>
      <c r="N22" s="671"/>
      <c r="O22" s="671"/>
      <c r="P22" s="671"/>
      <c r="Q22" s="671"/>
      <c r="R22" s="599"/>
      <c r="S22" s="91"/>
    </row>
    <row r="23" spans="1:19" s="451" customFormat="1" ht="10.5" customHeight="1">
      <c r="A23" s="421"/>
      <c r="B23" s="490"/>
      <c r="C23" s="431"/>
      <c r="D23" s="178"/>
      <c r="E23" s="671"/>
      <c r="F23" s="671"/>
      <c r="G23" s="671"/>
      <c r="H23" s="671"/>
      <c r="I23" s="671"/>
      <c r="J23" s="671"/>
      <c r="K23" s="671"/>
      <c r="L23" s="671"/>
      <c r="M23" s="671"/>
      <c r="N23" s="671"/>
      <c r="O23" s="671"/>
      <c r="P23" s="671"/>
      <c r="Q23" s="671"/>
      <c r="R23" s="599"/>
      <c r="S23" s="91"/>
    </row>
    <row r="24" spans="1:19" s="451" customFormat="1" ht="10.5" customHeight="1">
      <c r="A24" s="421"/>
      <c r="B24" s="490"/>
      <c r="C24" s="431"/>
      <c r="D24" s="178"/>
      <c r="E24" s="671"/>
      <c r="F24" s="671"/>
      <c r="G24" s="671"/>
      <c r="H24" s="671"/>
      <c r="I24" s="671"/>
      <c r="J24" s="671"/>
      <c r="K24" s="671"/>
      <c r="L24" s="671"/>
      <c r="M24" s="671"/>
      <c r="N24" s="671"/>
      <c r="O24" s="671"/>
      <c r="P24" s="671"/>
      <c r="Q24" s="671"/>
      <c r="R24" s="599"/>
      <c r="S24" s="91"/>
    </row>
    <row r="25" spans="1:19" s="451" customFormat="1" ht="10.5" customHeight="1">
      <c r="A25" s="421"/>
      <c r="B25" s="490"/>
      <c r="C25" s="431"/>
      <c r="D25" s="178"/>
      <c r="E25" s="671"/>
      <c r="F25" s="671"/>
      <c r="G25" s="671"/>
      <c r="H25" s="671"/>
      <c r="I25" s="671"/>
      <c r="J25" s="671"/>
      <c r="K25" s="671"/>
      <c r="L25" s="671"/>
      <c r="M25" s="671"/>
      <c r="N25" s="671"/>
      <c r="O25" s="671"/>
      <c r="P25" s="671"/>
      <c r="Q25" s="671"/>
      <c r="R25" s="599"/>
      <c r="S25" s="91"/>
    </row>
    <row r="26" spans="1:19" s="451" customFormat="1" ht="10.5" customHeight="1">
      <c r="A26" s="421"/>
      <c r="B26" s="490"/>
      <c r="C26" s="431"/>
      <c r="D26" s="178"/>
      <c r="E26" s="671"/>
      <c r="F26" s="671"/>
      <c r="G26" s="671"/>
      <c r="H26" s="671"/>
      <c r="I26" s="671"/>
      <c r="J26" s="671"/>
      <c r="K26" s="671"/>
      <c r="L26" s="671"/>
      <c r="M26" s="671"/>
      <c r="N26" s="671"/>
      <c r="O26" s="671"/>
      <c r="P26" s="671"/>
      <c r="Q26" s="671"/>
      <c r="R26" s="599"/>
      <c r="S26" s="91"/>
    </row>
    <row r="27" spans="1:19" s="451" customFormat="1" ht="10.5" customHeight="1">
      <c r="A27" s="421"/>
      <c r="B27" s="490"/>
      <c r="C27" s="431"/>
      <c r="D27" s="178"/>
      <c r="E27" s="671"/>
      <c r="F27" s="671"/>
      <c r="G27" s="671"/>
      <c r="H27" s="671"/>
      <c r="I27" s="671"/>
      <c r="J27" s="671"/>
      <c r="K27" s="671"/>
      <c r="L27" s="671"/>
      <c r="M27" s="671"/>
      <c r="N27" s="671"/>
      <c r="O27" s="671"/>
      <c r="P27" s="671"/>
      <c r="Q27" s="671"/>
      <c r="R27" s="599"/>
      <c r="S27" s="91"/>
    </row>
    <row r="28" spans="1:19" s="451" customFormat="1" ht="6" customHeight="1">
      <c r="A28" s="421"/>
      <c r="B28" s="490"/>
      <c r="C28" s="431"/>
      <c r="D28" s="178"/>
      <c r="E28" s="671"/>
      <c r="F28" s="671"/>
      <c r="G28" s="671"/>
      <c r="H28" s="671"/>
      <c r="I28" s="671"/>
      <c r="J28" s="671"/>
      <c r="K28" s="671"/>
      <c r="L28" s="671"/>
      <c r="M28" s="671"/>
      <c r="N28" s="671"/>
      <c r="O28" s="671"/>
      <c r="P28" s="671"/>
      <c r="Q28" s="671"/>
      <c r="R28" s="599"/>
      <c r="S28" s="91"/>
    </row>
    <row r="29" spans="1:19" s="668" customFormat="1" ht="15" customHeight="1">
      <c r="A29" s="667"/>
      <c r="B29" s="520"/>
      <c r="C29" s="966" t="s">
        <v>325</v>
      </c>
      <c r="D29" s="228"/>
      <c r="E29" s="672"/>
      <c r="F29" s="673"/>
      <c r="G29" s="673"/>
      <c r="H29" s="673"/>
      <c r="I29" s="673"/>
      <c r="J29" s="673"/>
      <c r="K29" s="673"/>
      <c r="L29" s="673"/>
      <c r="M29" s="673"/>
      <c r="N29" s="673"/>
      <c r="O29" s="673"/>
      <c r="P29" s="673"/>
      <c r="Q29" s="673"/>
      <c r="R29" s="733"/>
      <c r="S29" s="408"/>
    </row>
    <row r="30" spans="1:19" s="451" customFormat="1" ht="11.25" customHeight="1">
      <c r="A30" s="421"/>
      <c r="B30" s="490"/>
      <c r="C30" s="968"/>
      <c r="D30" s="102" t="s">
        <v>156</v>
      </c>
      <c r="E30" s="670">
        <v>-1.8306645806666666</v>
      </c>
      <c r="F30" s="670">
        <v>-1.8645297942000001</v>
      </c>
      <c r="G30" s="670">
        <v>-2.3329421592333333</v>
      </c>
      <c r="H30" s="670">
        <v>-3.2721934504333334</v>
      </c>
      <c r="I30" s="670">
        <v>-3.9668875563666668</v>
      </c>
      <c r="J30" s="670">
        <v>-3.8104626655000007</v>
      </c>
      <c r="K30" s="670">
        <v>-4.0439786960333333</v>
      </c>
      <c r="L30" s="670">
        <v>-4.6048524011000005</v>
      </c>
      <c r="M30" s="670">
        <v>-4.6347728220999995</v>
      </c>
      <c r="N30" s="670">
        <v>-3.1395830072000002</v>
      </c>
      <c r="O30" s="670">
        <v>-2.4612953702666664</v>
      </c>
      <c r="P30" s="670">
        <v>-1.3620244593666666</v>
      </c>
      <c r="Q30" s="670">
        <v>-0.3961634126666666</v>
      </c>
      <c r="R30" s="734"/>
      <c r="S30" s="91"/>
    </row>
    <row r="31" spans="1:19" s="451" customFormat="1" ht="12.75" customHeight="1">
      <c r="A31" s="421"/>
      <c r="B31" s="490"/>
      <c r="C31" s="968"/>
      <c r="D31" s="102" t="s">
        <v>153</v>
      </c>
      <c r="E31" s="670">
        <v>-28.416574178999998</v>
      </c>
      <c r="F31" s="670">
        <v>-26.872673899999999</v>
      </c>
      <c r="G31" s="670">
        <v>-24.905394719333334</v>
      </c>
      <c r="H31" s="670">
        <v>-25.310507048066668</v>
      </c>
      <c r="I31" s="670">
        <v>-25.915913956899999</v>
      </c>
      <c r="J31" s="670">
        <v>-24.987001172466666</v>
      </c>
      <c r="K31" s="670">
        <v>-24.262727613033334</v>
      </c>
      <c r="L31" s="670">
        <v>-24.622196710699999</v>
      </c>
      <c r="M31" s="670">
        <v>-23.1816488212</v>
      </c>
      <c r="N31" s="670">
        <v>-21.815946676500001</v>
      </c>
      <c r="O31" s="670">
        <v>-20.830222382333336</v>
      </c>
      <c r="P31" s="670">
        <v>-22.9643455882</v>
      </c>
      <c r="Q31" s="670">
        <v>-23.358543269966663</v>
      </c>
      <c r="R31" s="734"/>
      <c r="S31" s="91"/>
    </row>
    <row r="32" spans="1:19" s="451" customFormat="1" ht="11.25" customHeight="1">
      <c r="A32" s="421"/>
      <c r="B32" s="490"/>
      <c r="C32" s="968"/>
      <c r="D32" s="102" t="s">
        <v>154</v>
      </c>
      <c r="E32" s="670">
        <v>-8.0668281169</v>
      </c>
      <c r="F32" s="670">
        <v>-6.5283777716333331</v>
      </c>
      <c r="G32" s="670">
        <v>-5.6170189764666665</v>
      </c>
      <c r="H32" s="670">
        <v>-5.8226934342999996</v>
      </c>
      <c r="I32" s="670">
        <v>-5.5655483537333339</v>
      </c>
      <c r="J32" s="670">
        <v>-5.5066707642333341</v>
      </c>
      <c r="K32" s="670">
        <v>-4.3396112195666667</v>
      </c>
      <c r="L32" s="670">
        <v>-4.8504881748999997</v>
      </c>
      <c r="M32" s="670">
        <v>-4.5946169126666669</v>
      </c>
      <c r="N32" s="670">
        <v>-4.5310488763000007</v>
      </c>
      <c r="O32" s="670">
        <v>-3.8813858389333333</v>
      </c>
      <c r="P32" s="670">
        <v>-3.0260778662999996</v>
      </c>
      <c r="Q32" s="670">
        <v>-2.7709837202666669</v>
      </c>
      <c r="R32" s="734"/>
      <c r="S32" s="91"/>
    </row>
    <row r="33" spans="1:19" s="451" customFormat="1" ht="12" customHeight="1">
      <c r="A33" s="421"/>
      <c r="B33" s="490"/>
      <c r="C33" s="968"/>
      <c r="D33" s="102" t="s">
        <v>157</v>
      </c>
      <c r="E33" s="670">
        <v>-4.2282912846666667</v>
      </c>
      <c r="F33" s="670">
        <v>-4.2449478406666667</v>
      </c>
      <c r="G33" s="670">
        <v>-4.7920892543333338</v>
      </c>
      <c r="H33" s="670">
        <v>-5.4417936566666656</v>
      </c>
      <c r="I33" s="670">
        <v>-4.5412202626666662</v>
      </c>
      <c r="J33" s="670">
        <v>-4.326400720333333</v>
      </c>
      <c r="K33" s="670">
        <v>-1.7341630113333324</v>
      </c>
      <c r="L33" s="670">
        <v>-2.5442552539999994</v>
      </c>
      <c r="M33" s="670">
        <v>-0.11192552533333318</v>
      </c>
      <c r="N33" s="670">
        <v>-2.1113304753333337</v>
      </c>
      <c r="O33" s="670">
        <v>-1.5583057013333335</v>
      </c>
      <c r="P33" s="670">
        <v>-3.4891820893333332</v>
      </c>
      <c r="Q33" s="670">
        <v>-3.1008037846666667</v>
      </c>
      <c r="R33" s="734"/>
      <c r="S33" s="91"/>
    </row>
    <row r="34" spans="1:19" s="668" customFormat="1" ht="21" customHeight="1">
      <c r="A34" s="667"/>
      <c r="B34" s="520"/>
      <c r="C34" s="1608" t="s">
        <v>324</v>
      </c>
      <c r="D34" s="1608"/>
      <c r="E34" s="674">
        <v>21.766666666666666</v>
      </c>
      <c r="F34" s="674">
        <v>16.816666666666666</v>
      </c>
      <c r="G34" s="674">
        <v>13.066666666666668</v>
      </c>
      <c r="H34" s="674">
        <v>12.5</v>
      </c>
      <c r="I34" s="674">
        <v>13.416666666666666</v>
      </c>
      <c r="J34" s="674">
        <v>14.199999999999998</v>
      </c>
      <c r="K34" s="674">
        <v>12.816666666666665</v>
      </c>
      <c r="L34" s="674">
        <v>13.666666666666666</v>
      </c>
      <c r="M34" s="674">
        <v>14.433333333333335</v>
      </c>
      <c r="N34" s="674">
        <v>15.516666666666671</v>
      </c>
      <c r="O34" s="674">
        <v>12.366666666666667</v>
      </c>
      <c r="P34" s="674">
        <v>12.816666666666668</v>
      </c>
      <c r="Q34" s="674">
        <v>12.649999999999999</v>
      </c>
      <c r="R34" s="733"/>
      <c r="S34" s="408"/>
    </row>
    <row r="35" spans="1:19" s="679" customFormat="1" ht="16.5" customHeight="1">
      <c r="A35" s="675"/>
      <c r="B35" s="676"/>
      <c r="C35" s="368" t="s">
        <v>358</v>
      </c>
      <c r="D35" s="677"/>
      <c r="E35" s="678">
        <v>-29.387500000000003</v>
      </c>
      <c r="F35" s="678">
        <v>-27.616666666666671</v>
      </c>
      <c r="G35" s="678">
        <v>-25.324999999999999</v>
      </c>
      <c r="H35" s="678">
        <v>-25.5</v>
      </c>
      <c r="I35" s="678">
        <v>-24.595833333333331</v>
      </c>
      <c r="J35" s="678">
        <v>-23.991666666666664</v>
      </c>
      <c r="K35" s="678">
        <v>-22.270833333333332</v>
      </c>
      <c r="L35" s="678">
        <v>-22.345833333333331</v>
      </c>
      <c r="M35" s="678">
        <v>-21.900000000000002</v>
      </c>
      <c r="N35" s="678">
        <v>-21.212500000000002</v>
      </c>
      <c r="O35" s="678">
        <v>-19.216666666666669</v>
      </c>
      <c r="P35" s="678">
        <v>-19.370833333333334</v>
      </c>
      <c r="Q35" s="678">
        <v>-19.654166666666665</v>
      </c>
      <c r="R35" s="735"/>
      <c r="S35" s="409"/>
    </row>
    <row r="36" spans="1:19" s="451" customFormat="1" ht="10.5" customHeight="1">
      <c r="A36" s="421"/>
      <c r="B36" s="490"/>
      <c r="C36" s="680"/>
      <c r="D36" s="178"/>
      <c r="E36" s="681"/>
      <c r="F36" s="681"/>
      <c r="G36" s="681"/>
      <c r="H36" s="681"/>
      <c r="I36" s="681"/>
      <c r="J36" s="681"/>
      <c r="K36" s="681"/>
      <c r="L36" s="681"/>
      <c r="M36" s="681"/>
      <c r="N36" s="681"/>
      <c r="O36" s="681"/>
      <c r="P36" s="681"/>
      <c r="Q36" s="681"/>
      <c r="R36" s="734"/>
      <c r="S36" s="91"/>
    </row>
    <row r="37" spans="1:19" s="451" customFormat="1" ht="10.5" customHeight="1">
      <c r="A37" s="421"/>
      <c r="B37" s="490"/>
      <c r="C37" s="680"/>
      <c r="D37" s="178"/>
      <c r="E37" s="681"/>
      <c r="F37" s="681"/>
      <c r="G37" s="681"/>
      <c r="H37" s="681"/>
      <c r="I37" s="681"/>
      <c r="J37" s="681"/>
      <c r="K37" s="681"/>
      <c r="L37" s="681"/>
      <c r="M37" s="681"/>
      <c r="N37" s="681"/>
      <c r="O37" s="681"/>
      <c r="P37" s="681"/>
      <c r="Q37" s="681"/>
      <c r="R37" s="734"/>
      <c r="S37" s="91"/>
    </row>
    <row r="38" spans="1:19" s="451" customFormat="1" ht="10.5" customHeight="1">
      <c r="A38" s="421"/>
      <c r="B38" s="490"/>
      <c r="C38" s="680"/>
      <c r="D38" s="178"/>
      <c r="E38" s="681"/>
      <c r="F38" s="681"/>
      <c r="G38" s="681"/>
      <c r="H38" s="681"/>
      <c r="I38" s="681"/>
      <c r="J38" s="681"/>
      <c r="K38" s="681"/>
      <c r="L38" s="681"/>
      <c r="M38" s="681"/>
      <c r="N38" s="681"/>
      <c r="O38" s="681"/>
      <c r="P38" s="681"/>
      <c r="Q38" s="681"/>
      <c r="R38" s="734"/>
      <c r="S38" s="91"/>
    </row>
    <row r="39" spans="1:19" s="451" customFormat="1" ht="10.5" customHeight="1">
      <c r="A39" s="421"/>
      <c r="B39" s="490"/>
      <c r="C39" s="680"/>
      <c r="D39" s="178"/>
      <c r="E39" s="681"/>
      <c r="F39" s="681"/>
      <c r="G39" s="681"/>
      <c r="H39" s="681"/>
      <c r="I39" s="681"/>
      <c r="J39" s="681"/>
      <c r="K39" s="681"/>
      <c r="L39" s="681"/>
      <c r="M39" s="681"/>
      <c r="N39" s="681"/>
      <c r="O39" s="681"/>
      <c r="P39" s="681"/>
      <c r="Q39" s="681"/>
      <c r="R39" s="734"/>
      <c r="S39" s="91"/>
    </row>
    <row r="40" spans="1:19" s="451" customFormat="1" ht="10.5" customHeight="1">
      <c r="A40" s="421"/>
      <c r="B40" s="490"/>
      <c r="C40" s="680"/>
      <c r="D40" s="178"/>
      <c r="E40" s="681"/>
      <c r="F40" s="681"/>
      <c r="G40" s="681"/>
      <c r="H40" s="681"/>
      <c r="I40" s="681"/>
      <c r="J40" s="681"/>
      <c r="K40" s="681"/>
      <c r="L40" s="681"/>
      <c r="M40" s="681"/>
      <c r="N40" s="681"/>
      <c r="O40" s="681"/>
      <c r="P40" s="681"/>
      <c r="Q40" s="681"/>
      <c r="R40" s="734"/>
      <c r="S40" s="91"/>
    </row>
    <row r="41" spans="1:19" s="451" customFormat="1" ht="10.5" customHeight="1">
      <c r="A41" s="421"/>
      <c r="B41" s="490"/>
      <c r="C41" s="680"/>
      <c r="D41" s="178"/>
      <c r="E41" s="681"/>
      <c r="F41" s="681"/>
      <c r="G41" s="681"/>
      <c r="H41" s="681"/>
      <c r="I41" s="681"/>
      <c r="J41" s="681"/>
      <c r="K41" s="681"/>
      <c r="L41" s="681"/>
      <c r="M41" s="681"/>
      <c r="N41" s="681"/>
      <c r="O41" s="681"/>
      <c r="P41" s="681"/>
      <c r="Q41" s="681"/>
      <c r="R41" s="734"/>
      <c r="S41" s="91"/>
    </row>
    <row r="42" spans="1:19" s="451" customFormat="1" ht="10.5" customHeight="1">
      <c r="A42" s="421"/>
      <c r="B42" s="490"/>
      <c r="C42" s="680"/>
      <c r="D42" s="178"/>
      <c r="E42" s="681"/>
      <c r="F42" s="681"/>
      <c r="G42" s="681"/>
      <c r="H42" s="681"/>
      <c r="I42" s="681"/>
      <c r="J42" s="681"/>
      <c r="K42" s="681"/>
      <c r="L42" s="681"/>
      <c r="M42" s="681"/>
      <c r="N42" s="681"/>
      <c r="O42" s="681"/>
      <c r="P42" s="681"/>
      <c r="Q42" s="681"/>
      <c r="R42" s="734"/>
      <c r="S42" s="91"/>
    </row>
    <row r="43" spans="1:19" s="451" customFormat="1" ht="10.5" customHeight="1">
      <c r="A43" s="421"/>
      <c r="B43" s="490"/>
      <c r="C43" s="680"/>
      <c r="D43" s="178"/>
      <c r="E43" s="681"/>
      <c r="F43" s="681"/>
      <c r="G43" s="681"/>
      <c r="H43" s="681"/>
      <c r="I43" s="681"/>
      <c r="J43" s="681"/>
      <c r="K43" s="681"/>
      <c r="L43" s="681"/>
      <c r="M43" s="681"/>
      <c r="N43" s="681"/>
      <c r="O43" s="681"/>
      <c r="P43" s="681"/>
      <c r="Q43" s="681"/>
      <c r="R43" s="734"/>
      <c r="S43" s="91"/>
    </row>
    <row r="44" spans="1:19" s="451" customFormat="1" ht="10.5" customHeight="1">
      <c r="A44" s="421"/>
      <c r="B44" s="490"/>
      <c r="C44" s="680"/>
      <c r="D44" s="178"/>
      <c r="E44" s="681"/>
      <c r="F44" s="681"/>
      <c r="G44" s="681"/>
      <c r="H44" s="681"/>
      <c r="I44" s="681"/>
      <c r="J44" s="681"/>
      <c r="K44" s="681"/>
      <c r="L44" s="681"/>
      <c r="M44" s="681"/>
      <c r="N44" s="681"/>
      <c r="O44" s="681"/>
      <c r="P44" s="681"/>
      <c r="Q44" s="681"/>
      <c r="R44" s="734"/>
      <c r="S44" s="91"/>
    </row>
    <row r="45" spans="1:19" s="451" customFormat="1" ht="10.5" customHeight="1">
      <c r="A45" s="421"/>
      <c r="B45" s="490"/>
      <c r="C45" s="680"/>
      <c r="D45" s="178"/>
      <c r="E45" s="681"/>
      <c r="F45" s="681"/>
      <c r="G45" s="681"/>
      <c r="H45" s="681"/>
      <c r="I45" s="681"/>
      <c r="J45" s="681"/>
      <c r="K45" s="681"/>
      <c r="L45" s="681"/>
      <c r="M45" s="681"/>
      <c r="N45" s="681"/>
      <c r="O45" s="681"/>
      <c r="P45" s="681"/>
      <c r="Q45" s="681"/>
      <c r="R45" s="734"/>
      <c r="S45" s="91"/>
    </row>
    <row r="46" spans="1:19" s="451" customFormat="1" ht="10.5" customHeight="1">
      <c r="A46" s="421"/>
      <c r="B46" s="490"/>
      <c r="C46" s="680"/>
      <c r="D46" s="178"/>
      <c r="E46" s="681"/>
      <c r="F46" s="681"/>
      <c r="G46" s="681"/>
      <c r="H46" s="681"/>
      <c r="I46" s="681"/>
      <c r="J46" s="681"/>
      <c r="K46" s="681"/>
      <c r="L46" s="681"/>
      <c r="M46" s="681"/>
      <c r="N46" s="681"/>
      <c r="O46" s="681"/>
      <c r="P46" s="681"/>
      <c r="Q46" s="681"/>
      <c r="R46" s="734"/>
      <c r="S46" s="91"/>
    </row>
    <row r="47" spans="1:19" s="451" customFormat="1" ht="10.5" customHeight="1">
      <c r="A47" s="421"/>
      <c r="B47" s="490"/>
      <c r="C47" s="680"/>
      <c r="D47" s="178"/>
      <c r="E47" s="681"/>
      <c r="F47" s="681"/>
      <c r="G47" s="681"/>
      <c r="H47" s="681"/>
      <c r="I47" s="681"/>
      <c r="J47" s="681"/>
      <c r="K47" s="681"/>
      <c r="L47" s="681"/>
      <c r="M47" s="681"/>
      <c r="N47" s="681"/>
      <c r="O47" s="681"/>
      <c r="P47" s="681"/>
      <c r="Q47" s="681"/>
      <c r="R47" s="734"/>
      <c r="S47" s="91"/>
    </row>
    <row r="48" spans="1:19" s="451" customFormat="1" ht="10.5" customHeight="1">
      <c r="A48" s="421"/>
      <c r="B48" s="490"/>
      <c r="C48" s="680"/>
      <c r="D48" s="178"/>
      <c r="E48" s="681"/>
      <c r="F48" s="681"/>
      <c r="G48" s="681"/>
      <c r="H48" s="681"/>
      <c r="I48" s="681"/>
      <c r="J48" s="681"/>
      <c r="K48" s="681"/>
      <c r="L48" s="681"/>
      <c r="M48" s="681"/>
      <c r="N48" s="681"/>
      <c r="O48" s="681"/>
      <c r="P48" s="681"/>
      <c r="Q48" s="681"/>
      <c r="R48" s="734"/>
      <c r="S48" s="91"/>
    </row>
    <row r="49" spans="1:19" s="668" customFormat="1" ht="15" customHeight="1">
      <c r="A49" s="667"/>
      <c r="B49" s="520"/>
      <c r="C49" s="966" t="s">
        <v>158</v>
      </c>
      <c r="D49" s="228"/>
      <c r="E49" s="672"/>
      <c r="F49" s="673"/>
      <c r="G49" s="673"/>
      <c r="H49" s="673"/>
      <c r="I49" s="673"/>
      <c r="J49" s="673"/>
      <c r="K49" s="673"/>
      <c r="L49" s="673"/>
      <c r="M49" s="673"/>
      <c r="N49" s="673"/>
      <c r="O49" s="673"/>
      <c r="P49" s="673"/>
      <c r="Q49" s="673"/>
      <c r="R49" s="733"/>
      <c r="S49" s="408"/>
    </row>
    <row r="50" spans="1:19" s="668" customFormat="1" ht="16.5" customHeight="1">
      <c r="A50" s="667"/>
      <c r="B50" s="520"/>
      <c r="C50" s="682"/>
      <c r="D50" s="255" t="s">
        <v>323</v>
      </c>
      <c r="E50" s="678">
        <v>636.41</v>
      </c>
      <c r="F50" s="678">
        <v>614.98199999999997</v>
      </c>
      <c r="G50" s="678">
        <v>611.69600000000003</v>
      </c>
      <c r="H50" s="678">
        <v>624.23</v>
      </c>
      <c r="I50" s="678">
        <v>616.62199999999996</v>
      </c>
      <c r="J50" s="678">
        <v>605.51599999999996</v>
      </c>
      <c r="K50" s="678">
        <v>598.08299999999997</v>
      </c>
      <c r="L50" s="678">
        <v>598.58100000000002</v>
      </c>
      <c r="M50" s="678">
        <v>615.654</v>
      </c>
      <c r="N50" s="678">
        <v>604.31399999999996</v>
      </c>
      <c r="O50" s="678">
        <v>590.60500000000002</v>
      </c>
      <c r="P50" s="678">
        <v>573.38199999999995</v>
      </c>
      <c r="Q50" s="678">
        <v>554.07000000000005</v>
      </c>
      <c r="R50" s="733"/>
      <c r="S50" s="408"/>
    </row>
    <row r="51" spans="1:19" s="686" customFormat="1" ht="12" customHeight="1">
      <c r="A51" s="683"/>
      <c r="B51" s="684"/>
      <c r="C51" s="685"/>
      <c r="D51" s="724" t="s">
        <v>243</v>
      </c>
      <c r="E51" s="670">
        <v>31.253</v>
      </c>
      <c r="F51" s="670">
        <v>29.228999999999999</v>
      </c>
      <c r="G51" s="670">
        <v>29.228999999999999</v>
      </c>
      <c r="H51" s="670">
        <v>27.5</v>
      </c>
      <c r="I51" s="670">
        <v>27.024000000000001</v>
      </c>
      <c r="J51" s="670">
        <v>27.509</v>
      </c>
      <c r="K51" s="670">
        <v>28.446999999999999</v>
      </c>
      <c r="L51" s="670">
        <v>27.815000000000001</v>
      </c>
      <c r="M51" s="670">
        <v>29.155999999999999</v>
      </c>
      <c r="N51" s="670">
        <v>29.009</v>
      </c>
      <c r="O51" s="670">
        <v>28.292999999999999</v>
      </c>
      <c r="P51" s="670">
        <v>26.797999999999998</v>
      </c>
      <c r="Q51" s="670">
        <v>25.155999999999999</v>
      </c>
      <c r="R51" s="736"/>
      <c r="S51" s="91"/>
    </row>
    <row r="52" spans="1:19" s="690" customFormat="1" ht="16.5" customHeight="1">
      <c r="A52" s="687"/>
      <c r="B52" s="688"/>
      <c r="C52" s="689"/>
      <c r="D52" s="255" t="s">
        <v>321</v>
      </c>
      <c r="E52" s="678">
        <v>49.703000000000003</v>
      </c>
      <c r="F52" s="678">
        <v>50.564</v>
      </c>
      <c r="G52" s="678">
        <v>57.542000000000002</v>
      </c>
      <c r="H52" s="678">
        <v>54.393999999999998</v>
      </c>
      <c r="I52" s="678">
        <v>76.7</v>
      </c>
      <c r="J52" s="678">
        <v>73.375</v>
      </c>
      <c r="K52" s="678">
        <v>62.787999999999997</v>
      </c>
      <c r="L52" s="678">
        <v>56.648000000000003</v>
      </c>
      <c r="M52" s="678">
        <v>68.881</v>
      </c>
      <c r="N52" s="678">
        <v>55.674999999999997</v>
      </c>
      <c r="O52" s="678">
        <v>60.61</v>
      </c>
      <c r="P52" s="678">
        <v>53.765000000000001</v>
      </c>
      <c r="Q52" s="678">
        <v>48.152000000000001</v>
      </c>
      <c r="R52" s="737"/>
      <c r="S52" s="408"/>
    </row>
    <row r="53" spans="1:19" s="451" customFormat="1" ht="11.25" customHeight="1">
      <c r="A53" s="421"/>
      <c r="B53" s="490"/>
      <c r="C53" s="680"/>
      <c r="D53" s="724" t="s">
        <v>244</v>
      </c>
      <c r="E53" s="670">
        <v>-8.9121430927683871</v>
      </c>
      <c r="F53" s="670">
        <v>-3.8469583737425705</v>
      </c>
      <c r="G53" s="670">
        <v>-8.5894930817010504</v>
      </c>
      <c r="H53" s="670">
        <v>-6.3141577678263889</v>
      </c>
      <c r="I53" s="670">
        <v>-4.3354619836360015</v>
      </c>
      <c r="J53" s="670">
        <v>-7.4611242133407307</v>
      </c>
      <c r="K53" s="670">
        <v>-8.2248045019367222</v>
      </c>
      <c r="L53" s="670">
        <v>-1.9981661851460886</v>
      </c>
      <c r="M53" s="670">
        <v>-7.1909779298822478</v>
      </c>
      <c r="N53" s="670">
        <v>-5.3033524399163205</v>
      </c>
      <c r="O53" s="670">
        <v>8.0970215801676524</v>
      </c>
      <c r="P53" s="670">
        <v>2.1934576419380125</v>
      </c>
      <c r="Q53" s="670">
        <v>-3.1205359837434443</v>
      </c>
      <c r="R53" s="734"/>
      <c r="S53" s="91"/>
    </row>
    <row r="54" spans="1:19" s="668" customFormat="1" ht="16.5" customHeight="1">
      <c r="A54" s="667"/>
      <c r="B54" s="520"/>
      <c r="C54" s="966" t="s">
        <v>322</v>
      </c>
      <c r="D54" s="228"/>
      <c r="E54" s="678">
        <v>15.643000000000001</v>
      </c>
      <c r="F54" s="678">
        <v>13.657999999999999</v>
      </c>
      <c r="G54" s="678">
        <v>14.048</v>
      </c>
      <c r="H54" s="678">
        <v>10.401999999999999</v>
      </c>
      <c r="I54" s="678">
        <v>16.318999999999999</v>
      </c>
      <c r="J54" s="678">
        <v>15.260999999999999</v>
      </c>
      <c r="K54" s="678">
        <v>12.641999999999999</v>
      </c>
      <c r="L54" s="678">
        <v>10.614000000000001</v>
      </c>
      <c r="M54" s="678">
        <v>15.839</v>
      </c>
      <c r="N54" s="678">
        <v>13.667999999999999</v>
      </c>
      <c r="O54" s="678">
        <v>16.79</v>
      </c>
      <c r="P54" s="678">
        <v>17.645</v>
      </c>
      <c r="Q54" s="678">
        <v>16.597000000000001</v>
      </c>
      <c r="R54" s="733"/>
      <c r="S54" s="408"/>
    </row>
    <row r="55" spans="1:19" s="451" customFormat="1" ht="9.75" customHeight="1">
      <c r="A55" s="647"/>
      <c r="B55" s="691"/>
      <c r="C55" s="692"/>
      <c r="D55" s="724" t="s">
        <v>159</v>
      </c>
      <c r="E55" s="670">
        <v>22.039319706662507</v>
      </c>
      <c r="F55" s="670">
        <v>24.457809367596141</v>
      </c>
      <c r="G55" s="670">
        <v>5.6717316082443237</v>
      </c>
      <c r="H55" s="670">
        <v>-9.8535401681254964</v>
      </c>
      <c r="I55" s="670">
        <v>3.3502216592780298</v>
      </c>
      <c r="J55" s="670">
        <v>2.1007560045493978</v>
      </c>
      <c r="K55" s="670">
        <v>0.80535842436806337</v>
      </c>
      <c r="L55" s="670">
        <v>-1.8766756032171483</v>
      </c>
      <c r="M55" s="670">
        <v>10.307124451563476</v>
      </c>
      <c r="N55" s="670">
        <v>1.4172293537137337</v>
      </c>
      <c r="O55" s="670">
        <v>10.344374342797046</v>
      </c>
      <c r="P55" s="670">
        <v>24.938044324860154</v>
      </c>
      <c r="Q55" s="670">
        <v>6.0985744422425325</v>
      </c>
      <c r="R55" s="734"/>
      <c r="S55" s="91"/>
    </row>
    <row r="56" spans="1:19" s="668" customFormat="1" ht="16.5" customHeight="1">
      <c r="A56" s="667"/>
      <c r="B56" s="520"/>
      <c r="C56" s="1608" t="s">
        <v>357</v>
      </c>
      <c r="D56" s="1608"/>
      <c r="E56" s="678">
        <v>343.27199999999999</v>
      </c>
      <c r="F56" s="678">
        <v>330.13200000000001</v>
      </c>
      <c r="G56" s="678">
        <v>325.048</v>
      </c>
      <c r="H56" s="678">
        <v>320.447</v>
      </c>
      <c r="I56" s="678">
        <v>324.815</v>
      </c>
      <c r="J56" s="678">
        <v>311.26900000000001</v>
      </c>
      <c r="K56" s="678">
        <v>306.72500000000002</v>
      </c>
      <c r="L56" s="678">
        <v>306.06200000000001</v>
      </c>
      <c r="M56" s="678">
        <v>313.84699999999998</v>
      </c>
      <c r="N56" s="678">
        <v>308.31799999999998</v>
      </c>
      <c r="O56" s="678">
        <v>301.63099999999997</v>
      </c>
      <c r="P56" s="678">
        <v>291.601</v>
      </c>
      <c r="Q56" s="678">
        <v>281.05900000000003</v>
      </c>
      <c r="R56" s="734"/>
      <c r="S56" s="408"/>
    </row>
    <row r="57" spans="1:19" s="451" customFormat="1" ht="10.5" customHeight="1">
      <c r="A57" s="421"/>
      <c r="B57" s="490"/>
      <c r="C57" s="693"/>
      <c r="D57" s="693"/>
      <c r="E57" s="694"/>
      <c r="F57" s="695"/>
      <c r="G57" s="695"/>
      <c r="H57" s="695"/>
      <c r="I57" s="695"/>
      <c r="J57" s="695"/>
      <c r="K57" s="695"/>
      <c r="L57" s="695"/>
      <c r="M57" s="695"/>
      <c r="N57" s="695"/>
      <c r="O57" s="695"/>
      <c r="P57" s="695"/>
      <c r="Q57" s="695"/>
      <c r="R57" s="734"/>
      <c r="S57" s="91"/>
    </row>
    <row r="58" spans="1:19" s="451" customFormat="1" ht="10.5" customHeight="1">
      <c r="A58" s="421"/>
      <c r="B58" s="490"/>
      <c r="C58" s="680"/>
      <c r="D58" s="178"/>
      <c r="E58" s="671"/>
      <c r="F58" s="671"/>
      <c r="G58" s="671"/>
      <c r="H58" s="671"/>
      <c r="I58" s="671"/>
      <c r="J58" s="671"/>
      <c r="K58" s="671"/>
      <c r="L58" s="671"/>
      <c r="M58" s="671"/>
      <c r="N58" s="671"/>
      <c r="O58" s="671"/>
      <c r="P58" s="671"/>
      <c r="Q58" s="671"/>
      <c r="R58" s="734"/>
      <c r="S58" s="91"/>
    </row>
    <row r="59" spans="1:19" s="451" customFormat="1" ht="10.5" customHeight="1">
      <c r="A59" s="421"/>
      <c r="B59" s="490"/>
      <c r="C59" s="680"/>
      <c r="D59" s="178"/>
      <c r="E59" s="681"/>
      <c r="F59" s="681"/>
      <c r="G59" s="681"/>
      <c r="H59" s="681"/>
      <c r="I59" s="681"/>
      <c r="J59" s="681"/>
      <c r="K59" s="681"/>
      <c r="L59" s="681"/>
      <c r="M59" s="681"/>
      <c r="N59" s="681"/>
      <c r="O59" s="681"/>
      <c r="P59" s="681"/>
      <c r="Q59" s="681"/>
      <c r="R59" s="734"/>
      <c r="S59" s="91"/>
    </row>
    <row r="60" spans="1:19" s="451" customFormat="1" ht="10.5" customHeight="1">
      <c r="A60" s="421"/>
      <c r="B60" s="490"/>
      <c r="C60" s="680"/>
      <c r="D60" s="178"/>
      <c r="E60" s="681"/>
      <c r="F60" s="681"/>
      <c r="G60" s="681"/>
      <c r="H60" s="681"/>
      <c r="I60" s="681"/>
      <c r="J60" s="681"/>
      <c r="K60" s="681"/>
      <c r="L60" s="681"/>
      <c r="M60" s="681"/>
      <c r="N60" s="681"/>
      <c r="O60" s="681"/>
      <c r="P60" s="681"/>
      <c r="Q60" s="681"/>
      <c r="R60" s="734"/>
      <c r="S60" s="91"/>
    </row>
    <row r="61" spans="1:19" s="451" customFormat="1" ht="10.5" customHeight="1">
      <c r="A61" s="421"/>
      <c r="B61" s="490"/>
      <c r="C61" s="680"/>
      <c r="D61" s="178"/>
      <c r="E61" s="681"/>
      <c r="F61" s="681"/>
      <c r="G61" s="681"/>
      <c r="H61" s="681"/>
      <c r="I61" s="681"/>
      <c r="J61" s="681"/>
      <c r="K61" s="681"/>
      <c r="L61" s="681"/>
      <c r="M61" s="681"/>
      <c r="N61" s="681"/>
      <c r="O61" s="681"/>
      <c r="P61" s="681"/>
      <c r="Q61" s="681"/>
      <c r="R61" s="734"/>
      <c r="S61" s="91"/>
    </row>
    <row r="62" spans="1:19" s="451" customFormat="1" ht="10.5" customHeight="1">
      <c r="A62" s="421"/>
      <c r="B62" s="490"/>
      <c r="C62" s="680"/>
      <c r="D62" s="178"/>
      <c r="E62" s="681"/>
      <c r="F62" s="681"/>
      <c r="G62" s="681"/>
      <c r="H62" s="681"/>
      <c r="I62" s="681"/>
      <c r="J62" s="681"/>
      <c r="K62" s="681"/>
      <c r="L62" s="681"/>
      <c r="M62" s="681"/>
      <c r="N62" s="681"/>
      <c r="O62" s="681"/>
      <c r="P62" s="681"/>
      <c r="Q62" s="681"/>
      <c r="R62" s="734"/>
      <c r="S62" s="91"/>
    </row>
    <row r="63" spans="1:19" s="451" customFormat="1" ht="10.5" customHeight="1">
      <c r="A63" s="421"/>
      <c r="B63" s="490"/>
      <c r="C63" s="680"/>
      <c r="D63" s="178"/>
      <c r="E63" s="681"/>
      <c r="F63" s="681"/>
      <c r="G63" s="681"/>
      <c r="H63" s="681"/>
      <c r="I63" s="681"/>
      <c r="J63" s="681"/>
      <c r="K63" s="681"/>
      <c r="L63" s="681"/>
      <c r="M63" s="681"/>
      <c r="N63" s="681"/>
      <c r="O63" s="681"/>
      <c r="P63" s="681"/>
      <c r="Q63" s="681"/>
      <c r="R63" s="734"/>
      <c r="S63" s="91"/>
    </row>
    <row r="64" spans="1:19" s="451" customFormat="1" ht="10.5" customHeight="1">
      <c r="A64" s="421"/>
      <c r="B64" s="490"/>
      <c r="C64" s="680"/>
      <c r="D64" s="178"/>
      <c r="E64" s="681"/>
      <c r="F64" s="681"/>
      <c r="G64" s="681"/>
      <c r="H64" s="681"/>
      <c r="I64" s="681"/>
      <c r="J64" s="681"/>
      <c r="K64" s="681"/>
      <c r="L64" s="681"/>
      <c r="M64" s="681"/>
      <c r="N64" s="681"/>
      <c r="O64" s="681"/>
      <c r="P64" s="681"/>
      <c r="Q64" s="681"/>
      <c r="R64" s="734"/>
      <c r="S64" s="91"/>
    </row>
    <row r="65" spans="1:19" s="451" customFormat="1" ht="10.5" customHeight="1">
      <c r="A65" s="421"/>
      <c r="B65" s="490"/>
      <c r="C65" s="680"/>
      <c r="D65" s="178"/>
      <c r="E65" s="681"/>
      <c r="F65" s="681"/>
      <c r="G65" s="681"/>
      <c r="H65" s="681"/>
      <c r="I65" s="681"/>
      <c r="J65" s="681"/>
      <c r="K65" s="681"/>
      <c r="L65" s="681"/>
      <c r="M65" s="681"/>
      <c r="N65" s="681"/>
      <c r="O65" s="681"/>
      <c r="P65" s="681"/>
      <c r="Q65" s="681"/>
      <c r="R65" s="734"/>
      <c r="S65" s="91"/>
    </row>
    <row r="66" spans="1:19" s="451" customFormat="1" ht="10.5" customHeight="1">
      <c r="A66" s="421"/>
      <c r="B66" s="490"/>
      <c r="C66" s="680"/>
      <c r="D66" s="178"/>
      <c r="E66" s="681"/>
      <c r="F66" s="681"/>
      <c r="G66" s="681"/>
      <c r="H66" s="681"/>
      <c r="I66" s="681"/>
      <c r="J66" s="681"/>
      <c r="K66" s="681"/>
      <c r="L66" s="681"/>
      <c r="M66" s="681"/>
      <c r="N66" s="681"/>
      <c r="O66" s="681"/>
      <c r="P66" s="681"/>
      <c r="Q66" s="681"/>
      <c r="R66" s="734"/>
      <c r="S66" s="91"/>
    </row>
    <row r="67" spans="1:19" s="451" customFormat="1" ht="10.5" customHeight="1">
      <c r="A67" s="421"/>
      <c r="B67" s="490"/>
      <c r="C67" s="680"/>
      <c r="D67" s="178"/>
      <c r="E67" s="681"/>
      <c r="F67" s="681"/>
      <c r="G67" s="681"/>
      <c r="H67" s="681"/>
      <c r="I67" s="681"/>
      <c r="J67" s="681"/>
      <c r="K67" s="681"/>
      <c r="L67" s="681"/>
      <c r="M67" s="681"/>
      <c r="N67" s="681"/>
      <c r="O67" s="681"/>
      <c r="P67" s="681"/>
      <c r="Q67" s="681"/>
      <c r="R67" s="734"/>
      <c r="S67" s="91"/>
    </row>
    <row r="68" spans="1:19" s="451" customFormat="1" ht="10.5" customHeight="1">
      <c r="A68" s="421"/>
      <c r="B68" s="490"/>
      <c r="C68" s="680"/>
      <c r="D68" s="178"/>
      <c r="E68" s="681"/>
      <c r="F68" s="681"/>
      <c r="G68" s="681"/>
      <c r="H68" s="681"/>
      <c r="I68" s="681"/>
      <c r="J68" s="681"/>
      <c r="K68" s="681"/>
      <c r="L68" s="681"/>
      <c r="M68" s="681"/>
      <c r="N68" s="681"/>
      <c r="O68" s="681"/>
      <c r="P68" s="681"/>
      <c r="Q68" s="681"/>
      <c r="R68" s="734"/>
      <c r="S68" s="91"/>
    </row>
    <row r="69" spans="1:19" s="451" customFormat="1" ht="10.5" customHeight="1">
      <c r="A69" s="421"/>
      <c r="B69" s="490"/>
      <c r="C69" s="680"/>
      <c r="D69" s="178"/>
      <c r="E69" s="681"/>
      <c r="F69" s="681"/>
      <c r="G69" s="681"/>
      <c r="H69" s="681"/>
      <c r="I69" s="681"/>
      <c r="J69" s="681"/>
      <c r="K69" s="681"/>
      <c r="L69" s="681"/>
      <c r="M69" s="681"/>
      <c r="N69" s="681"/>
      <c r="O69" s="681"/>
      <c r="P69" s="681"/>
      <c r="Q69" s="681"/>
      <c r="R69" s="734"/>
      <c r="S69" s="91"/>
    </row>
    <row r="70" spans="1:19" s="451" customFormat="1" ht="20.25" customHeight="1">
      <c r="A70" s="421"/>
      <c r="B70" s="490"/>
      <c r="C70" s="1604" t="s">
        <v>455</v>
      </c>
      <c r="D70" s="1604"/>
      <c r="E70" s="1604"/>
      <c r="F70" s="1604"/>
      <c r="G70" s="1604"/>
      <c r="H70" s="1604"/>
      <c r="I70" s="1604"/>
      <c r="J70" s="1604"/>
      <c r="K70" s="1604"/>
      <c r="L70" s="1604"/>
      <c r="M70" s="1604"/>
      <c r="N70" s="1604"/>
      <c r="O70" s="1604"/>
      <c r="P70" s="1604"/>
      <c r="Q70" s="1604"/>
      <c r="R70" s="734"/>
      <c r="S70" s="91"/>
    </row>
    <row r="71" spans="1:19" s="451" customFormat="1" ht="15.75" customHeight="1">
      <c r="A71" s="421"/>
      <c r="B71" s="490"/>
      <c r="C71" s="1605" t="s">
        <v>242</v>
      </c>
      <c r="D71" s="1605"/>
      <c r="E71" s="1605"/>
      <c r="F71" s="1605"/>
      <c r="G71" s="1605"/>
      <c r="H71" s="1605"/>
      <c r="I71" s="1605"/>
      <c r="J71" s="1605"/>
      <c r="K71" s="1605"/>
      <c r="L71" s="1605"/>
      <c r="M71" s="1605"/>
      <c r="N71" s="1605"/>
      <c r="O71" s="1605"/>
      <c r="P71" s="1605"/>
      <c r="Q71" s="1605"/>
      <c r="R71" s="734"/>
      <c r="S71" s="91"/>
    </row>
    <row r="72" spans="1:19">
      <c r="A72" s="421"/>
      <c r="B72" s="696">
        <v>20</v>
      </c>
      <c r="C72" s="1576">
        <v>42156</v>
      </c>
      <c r="D72" s="1576"/>
      <c r="E72" s="661"/>
      <c r="F72" s="697"/>
      <c r="G72" s="697"/>
      <c r="H72" s="697"/>
      <c r="I72" s="697"/>
      <c r="J72" s="698"/>
      <c r="K72" s="698"/>
      <c r="L72" s="698"/>
      <c r="M72" s="698"/>
      <c r="N72" s="699"/>
      <c r="O72" s="699"/>
      <c r="P72" s="699"/>
      <c r="Q72" s="967"/>
      <c r="R72" s="738"/>
      <c r="S72" s="967"/>
    </row>
  </sheetData>
  <mergeCells count="9">
    <mergeCell ref="C70:Q70"/>
    <mergeCell ref="C71:Q71"/>
    <mergeCell ref="C72:D72"/>
    <mergeCell ref="E1:Q1"/>
    <mergeCell ref="P3:Q3"/>
    <mergeCell ref="C34:D34"/>
    <mergeCell ref="C56:D56"/>
    <mergeCell ref="E6:L6"/>
    <mergeCell ref="M6:Q6"/>
  </mergeCells>
  <conditionalFormatting sqref="E7:Q7">
    <cfRule type="cellIs" dxfId="5"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sheetPr codeName="Folha26"/>
  <dimension ref="A1:L60"/>
  <sheetViews>
    <sheetView zoomScaleNormal="100" workbookViewId="0"/>
  </sheetViews>
  <sheetFormatPr defaultRowHeight="12.75"/>
  <cols>
    <col min="1" max="1" width="1" style="104" customWidth="1"/>
    <col min="2" max="2" width="2.5703125" style="104" customWidth="1"/>
    <col min="3" max="3" width="1" style="104" customWidth="1"/>
    <col min="4" max="4" width="13" style="104" customWidth="1"/>
    <col min="5" max="6" width="16" style="104" customWidth="1"/>
    <col min="7" max="9" width="15.7109375" style="104" customWidth="1"/>
    <col min="10" max="10" width="0.85546875" style="104" customWidth="1"/>
    <col min="11" max="11" width="2.5703125" style="104" customWidth="1"/>
    <col min="12" max="12" width="1" style="104" customWidth="1"/>
    <col min="13" max="16384" width="9.140625" style="104"/>
  </cols>
  <sheetData>
    <row r="1" spans="1:12" ht="13.5" customHeight="1">
      <c r="A1" s="106"/>
      <c r="B1" s="840"/>
      <c r="C1" s="841" t="s">
        <v>432</v>
      </c>
      <c r="D1" s="842"/>
      <c r="E1" s="106"/>
      <c r="F1" s="106"/>
      <c r="G1" s="106"/>
      <c r="H1" s="106"/>
      <c r="I1" s="843"/>
      <c r="J1" s="106"/>
      <c r="K1" s="106"/>
      <c r="L1" s="103"/>
    </row>
    <row r="2" spans="1:12" ht="6" customHeight="1">
      <c r="A2" s="352"/>
      <c r="B2" s="844"/>
      <c r="C2" s="845"/>
      <c r="D2" s="845"/>
      <c r="E2" s="846"/>
      <c r="F2" s="846"/>
      <c r="G2" s="846"/>
      <c r="H2" s="846"/>
      <c r="I2" s="847"/>
      <c r="J2" s="814"/>
      <c r="K2" s="351"/>
      <c r="L2" s="103"/>
    </row>
    <row r="3" spans="1:12" ht="6" customHeight="1" thickBot="1">
      <c r="A3" s="352"/>
      <c r="B3" s="352"/>
      <c r="C3" s="106"/>
      <c r="D3" s="106"/>
      <c r="E3" s="106"/>
      <c r="F3" s="106"/>
      <c r="G3" s="106"/>
      <c r="H3" s="106"/>
      <c r="I3" s="106"/>
      <c r="J3" s="106"/>
      <c r="K3" s="353"/>
      <c r="L3" s="103"/>
    </row>
    <row r="4" spans="1:12" s="108" customFormat="1" ht="13.5" customHeight="1" thickBot="1">
      <c r="A4" s="398"/>
      <c r="B4" s="352"/>
      <c r="C4" s="1611" t="s">
        <v>433</v>
      </c>
      <c r="D4" s="1612"/>
      <c r="E4" s="1612"/>
      <c r="F4" s="1612"/>
      <c r="G4" s="1612"/>
      <c r="H4" s="1612"/>
      <c r="I4" s="1612"/>
      <c r="J4" s="1613"/>
      <c r="K4" s="353"/>
      <c r="L4" s="107"/>
    </row>
    <row r="5" spans="1:12" ht="15.75" customHeight="1">
      <c r="A5" s="352"/>
      <c r="B5" s="352"/>
      <c r="C5" s="848" t="s">
        <v>69</v>
      </c>
      <c r="D5" s="109"/>
      <c r="E5" s="109"/>
      <c r="F5" s="109"/>
      <c r="G5" s="109"/>
      <c r="H5" s="109"/>
      <c r="I5" s="109"/>
      <c r="J5" s="849"/>
      <c r="K5" s="353"/>
      <c r="L5" s="103"/>
    </row>
    <row r="6" spans="1:12" ht="12" customHeight="1">
      <c r="A6" s="352"/>
      <c r="B6" s="352"/>
      <c r="C6" s="109"/>
      <c r="D6" s="109"/>
      <c r="E6" s="850"/>
      <c r="F6" s="850"/>
      <c r="G6" s="850"/>
      <c r="H6" s="850"/>
      <c r="I6" s="850"/>
      <c r="J6" s="851"/>
      <c r="K6" s="353"/>
      <c r="L6" s="103"/>
    </row>
    <row r="7" spans="1:12" ht="24" customHeight="1">
      <c r="A7" s="352"/>
      <c r="B7" s="352"/>
      <c r="C7" s="1614" t="s">
        <v>613</v>
      </c>
      <c r="D7" s="1615"/>
      <c r="E7" s="839" t="s">
        <v>68</v>
      </c>
      <c r="F7" s="839" t="s">
        <v>434</v>
      </c>
      <c r="G7" s="110" t="s">
        <v>435</v>
      </c>
      <c r="H7" s="110" t="s">
        <v>436</v>
      </c>
      <c r="I7" s="110"/>
      <c r="J7" s="852"/>
      <c r="K7" s="354"/>
      <c r="L7" s="111"/>
    </row>
    <row r="8" spans="1:12" s="859" customFormat="1" ht="3" customHeight="1">
      <c r="A8" s="853"/>
      <c r="B8" s="352"/>
      <c r="C8" s="112"/>
      <c r="D8" s="854"/>
      <c r="E8" s="855"/>
      <c r="F8" s="856"/>
      <c r="G8" s="854"/>
      <c r="H8" s="854"/>
      <c r="I8" s="854"/>
      <c r="J8" s="854"/>
      <c r="K8" s="857"/>
      <c r="L8" s="858"/>
    </row>
    <row r="9" spans="1:12" s="116" customFormat="1" ht="12.75" customHeight="1">
      <c r="A9" s="399"/>
      <c r="B9" s="352"/>
      <c r="C9" s="114" t="s">
        <v>199</v>
      </c>
      <c r="D9" s="784" t="s">
        <v>199</v>
      </c>
      <c r="E9" s="811">
        <v>4.7</v>
      </c>
      <c r="F9" s="811">
        <v>7.1</v>
      </c>
      <c r="G9" s="811">
        <v>5</v>
      </c>
      <c r="H9" s="811">
        <v>4.4000000000000004</v>
      </c>
      <c r="I9" s="115">
        <f>IFERROR(H9/G9,":")</f>
        <v>0.88000000000000012</v>
      </c>
      <c r="J9" s="860"/>
      <c r="K9" s="355"/>
      <c r="L9" s="113"/>
    </row>
    <row r="10" spans="1:12" ht="12.75" customHeight="1">
      <c r="A10" s="352"/>
      <c r="B10" s="352"/>
      <c r="C10" s="114" t="s">
        <v>200</v>
      </c>
      <c r="D10" s="784" t="s">
        <v>200</v>
      </c>
      <c r="E10" s="811">
        <v>6</v>
      </c>
      <c r="F10" s="811">
        <v>10.1</v>
      </c>
      <c r="G10" s="811">
        <v>6.1</v>
      </c>
      <c r="H10" s="811">
        <v>5.9</v>
      </c>
      <c r="I10" s="115">
        <f t="shared" ref="I10:I39" si="0">IFERROR(H10/G10,":")</f>
        <v>0.96721311475409844</v>
      </c>
      <c r="J10" s="860"/>
      <c r="K10" s="356"/>
      <c r="L10" s="105"/>
    </row>
    <row r="11" spans="1:12" ht="12.75" customHeight="1">
      <c r="A11" s="352"/>
      <c r="B11" s="352"/>
      <c r="C11" s="114" t="s">
        <v>201</v>
      </c>
      <c r="D11" s="784" t="s">
        <v>201</v>
      </c>
      <c r="E11" s="811">
        <v>8.6</v>
      </c>
      <c r="F11" s="811">
        <v>19.899999999999999</v>
      </c>
      <c r="G11" s="811">
        <v>9.1</v>
      </c>
      <c r="H11" s="811">
        <v>8</v>
      </c>
      <c r="I11" s="115">
        <f t="shared" si="0"/>
        <v>0.87912087912087911</v>
      </c>
      <c r="J11" s="860"/>
      <c r="K11" s="356"/>
      <c r="L11" s="105"/>
    </row>
    <row r="12" spans="1:12" ht="12.75" customHeight="1">
      <c r="A12" s="352"/>
      <c r="B12" s="352"/>
      <c r="C12" s="114" t="s">
        <v>404</v>
      </c>
      <c r="D12" s="784" t="s">
        <v>404</v>
      </c>
      <c r="E12" s="811">
        <v>16</v>
      </c>
      <c r="F12" s="811">
        <v>34.4</v>
      </c>
      <c r="G12" s="811">
        <v>15.8</v>
      </c>
      <c r="H12" s="811">
        <v>16.2</v>
      </c>
      <c r="I12" s="115">
        <f t="shared" si="0"/>
        <v>1.0253164556962024</v>
      </c>
      <c r="J12" s="860"/>
      <c r="K12" s="356"/>
      <c r="L12" s="105"/>
    </row>
    <row r="13" spans="1:12" ht="12.75" customHeight="1">
      <c r="A13" s="352"/>
      <c r="B13" s="352"/>
      <c r="C13" s="114"/>
      <c r="D13" s="784" t="s">
        <v>412</v>
      </c>
      <c r="E13" s="811">
        <v>15.8</v>
      </c>
      <c r="F13" s="811">
        <v>43.6</v>
      </c>
      <c r="G13" s="811">
        <v>15.8</v>
      </c>
      <c r="H13" s="811">
        <v>15.7</v>
      </c>
      <c r="I13" s="115">
        <f t="shared" si="0"/>
        <v>0.99367088607594922</v>
      </c>
      <c r="J13" s="860"/>
      <c r="K13" s="356"/>
      <c r="L13" s="105"/>
    </row>
    <row r="14" spans="1:12" ht="12.75" customHeight="1">
      <c r="A14" s="352"/>
      <c r="B14" s="352"/>
      <c r="C14" s="114" t="s">
        <v>202</v>
      </c>
      <c r="D14" s="784" t="s">
        <v>202</v>
      </c>
      <c r="E14" s="811">
        <v>11.8</v>
      </c>
      <c r="F14" s="811">
        <v>25.9</v>
      </c>
      <c r="G14" s="811">
        <v>10.8</v>
      </c>
      <c r="H14" s="811">
        <v>13.1</v>
      </c>
      <c r="I14" s="115">
        <f t="shared" si="0"/>
        <v>1.2129629629629628</v>
      </c>
      <c r="J14" s="860"/>
      <c r="K14" s="356"/>
      <c r="L14" s="105"/>
    </row>
    <row r="15" spans="1:12" ht="12.75" customHeight="1">
      <c r="A15" s="352"/>
      <c r="B15" s="352"/>
      <c r="C15" s="114" t="s">
        <v>405</v>
      </c>
      <c r="D15" s="784" t="s">
        <v>413</v>
      </c>
      <c r="E15" s="811">
        <v>9.1999999999999993</v>
      </c>
      <c r="F15" s="811">
        <v>17</v>
      </c>
      <c r="G15" s="811">
        <v>8.1</v>
      </c>
      <c r="H15" s="811">
        <v>10.6</v>
      </c>
      <c r="I15" s="115">
        <f t="shared" si="0"/>
        <v>1.308641975308642</v>
      </c>
      <c r="J15" s="860"/>
      <c r="K15" s="356"/>
      <c r="L15" s="105"/>
    </row>
    <row r="16" spans="1:12" ht="12.75" customHeight="1">
      <c r="A16" s="352"/>
      <c r="B16" s="352"/>
      <c r="C16" s="114" t="s">
        <v>203</v>
      </c>
      <c r="D16" s="784" t="s">
        <v>203</v>
      </c>
      <c r="E16" s="811">
        <v>22.5</v>
      </c>
      <c r="F16" s="811">
        <v>49.3</v>
      </c>
      <c r="G16" s="811">
        <v>21</v>
      </c>
      <c r="H16" s="811">
        <v>24.2</v>
      </c>
      <c r="I16" s="115">
        <f t="shared" si="0"/>
        <v>1.1523809523809523</v>
      </c>
      <c r="J16" s="860"/>
      <c r="K16" s="356"/>
      <c r="L16" s="105"/>
    </row>
    <row r="17" spans="1:12" ht="12.75" customHeight="1">
      <c r="A17" s="352"/>
      <c r="B17" s="352"/>
      <c r="C17" s="114" t="s">
        <v>406</v>
      </c>
      <c r="D17" s="784" t="s">
        <v>406</v>
      </c>
      <c r="E17" s="811">
        <v>6.7</v>
      </c>
      <c r="F17" s="811">
        <v>11.3</v>
      </c>
      <c r="G17" s="811">
        <v>6.4</v>
      </c>
      <c r="H17" s="811">
        <v>6.9</v>
      </c>
      <c r="I17" s="115">
        <f t="shared" si="0"/>
        <v>1.078125</v>
      </c>
      <c r="J17" s="860"/>
      <c r="K17" s="356"/>
      <c r="L17" s="105"/>
    </row>
    <row r="18" spans="1:12" ht="12.75" customHeight="1">
      <c r="A18" s="352"/>
      <c r="B18" s="352"/>
      <c r="C18" s="114" t="s">
        <v>204</v>
      </c>
      <c r="D18" s="784" t="s">
        <v>204</v>
      </c>
      <c r="E18" s="811">
        <v>9.4</v>
      </c>
      <c r="F18" s="811">
        <v>23</v>
      </c>
      <c r="G18" s="811">
        <v>9.6999999999999993</v>
      </c>
      <c r="H18" s="811">
        <v>9</v>
      </c>
      <c r="I18" s="115">
        <f t="shared" si="0"/>
        <v>0.92783505154639179</v>
      </c>
      <c r="J18" s="860"/>
      <c r="K18" s="356"/>
      <c r="L18" s="105"/>
    </row>
    <row r="19" spans="1:12" ht="12.75" customHeight="1">
      <c r="A19" s="352"/>
      <c r="B19" s="352"/>
      <c r="C19" s="114" t="s">
        <v>205</v>
      </c>
      <c r="D19" s="784" t="s">
        <v>205</v>
      </c>
      <c r="E19" s="811">
        <v>10.3</v>
      </c>
      <c r="F19" s="811">
        <v>23.7</v>
      </c>
      <c r="G19" s="811">
        <v>10.6</v>
      </c>
      <c r="H19" s="811">
        <v>9.9</v>
      </c>
      <c r="I19" s="115">
        <f t="shared" si="0"/>
        <v>0.93396226415094341</v>
      </c>
      <c r="J19" s="860"/>
      <c r="K19" s="356"/>
      <c r="L19" s="105"/>
    </row>
    <row r="20" spans="1:12" s="118" customFormat="1" ht="12.75" customHeight="1">
      <c r="A20" s="400"/>
      <c r="B20" s="352"/>
      <c r="C20" s="114" t="s">
        <v>375</v>
      </c>
      <c r="D20" s="784" t="s">
        <v>407</v>
      </c>
      <c r="E20" s="811">
        <v>25.6</v>
      </c>
      <c r="F20" s="811">
        <v>49.7</v>
      </c>
      <c r="G20" s="811">
        <v>22.7</v>
      </c>
      <c r="H20" s="811">
        <v>29.3</v>
      </c>
      <c r="I20" s="115">
        <f t="shared" si="0"/>
        <v>1.2907488986784141</v>
      </c>
      <c r="J20" s="861"/>
      <c r="K20" s="357"/>
      <c r="L20" s="117"/>
    </row>
    <row r="21" spans="1:12" ht="12.75" customHeight="1">
      <c r="A21" s="352"/>
      <c r="B21" s="352"/>
      <c r="C21" s="114" t="s">
        <v>206</v>
      </c>
      <c r="D21" s="784" t="s">
        <v>414</v>
      </c>
      <c r="E21" s="811">
        <v>6.9</v>
      </c>
      <c r="F21" s="811">
        <v>11.1</v>
      </c>
      <c r="G21" s="811">
        <v>6.6</v>
      </c>
      <c r="H21" s="811">
        <v>7.3</v>
      </c>
      <c r="I21" s="115">
        <f t="shared" si="0"/>
        <v>1.1060606060606062</v>
      </c>
      <c r="J21" s="860"/>
      <c r="K21" s="356"/>
      <c r="L21" s="105"/>
    </row>
    <row r="22" spans="1:12" s="120" customFormat="1" ht="12.75" customHeight="1">
      <c r="A22" s="401"/>
      <c r="B22" s="352"/>
      <c r="C22" s="114" t="s">
        <v>207</v>
      </c>
      <c r="D22" s="784" t="s">
        <v>207</v>
      </c>
      <c r="E22" s="811">
        <v>9.8000000000000007</v>
      </c>
      <c r="F22" s="811">
        <v>20.2</v>
      </c>
      <c r="G22" s="811">
        <v>11</v>
      </c>
      <c r="H22" s="811">
        <v>8.3000000000000007</v>
      </c>
      <c r="I22" s="115">
        <f t="shared" si="0"/>
        <v>0.75454545454545463</v>
      </c>
      <c r="J22" s="861"/>
      <c r="K22" s="358"/>
      <c r="L22" s="119"/>
    </row>
    <row r="23" spans="1:12" s="122" customFormat="1" ht="12.75" customHeight="1">
      <c r="A23" s="359"/>
      <c r="B23" s="359"/>
      <c r="C23" s="114" t="s">
        <v>208</v>
      </c>
      <c r="D23" s="784" t="s">
        <v>208</v>
      </c>
      <c r="E23" s="811">
        <v>12.4</v>
      </c>
      <c r="F23" s="811">
        <v>41.5</v>
      </c>
      <c r="G23" s="811">
        <v>12.1</v>
      </c>
      <c r="H23" s="811">
        <v>12.7</v>
      </c>
      <c r="I23" s="115">
        <f t="shared" si="0"/>
        <v>1.0495867768595042</v>
      </c>
      <c r="J23" s="860"/>
      <c r="K23" s="356"/>
      <c r="L23" s="121"/>
    </row>
    <row r="24" spans="1:12" ht="12.75" customHeight="1">
      <c r="A24" s="352"/>
      <c r="B24" s="352"/>
      <c r="C24" s="114" t="s">
        <v>209</v>
      </c>
      <c r="D24" s="784" t="s">
        <v>209</v>
      </c>
      <c r="E24" s="811">
        <v>5.7</v>
      </c>
      <c r="F24" s="811">
        <v>19.5</v>
      </c>
      <c r="G24" s="811">
        <v>5.3</v>
      </c>
      <c r="H24" s="811">
        <v>6.3</v>
      </c>
      <c r="I24" s="115">
        <f t="shared" si="0"/>
        <v>1.1886792452830188</v>
      </c>
      <c r="J24" s="860"/>
      <c r="K24" s="356"/>
      <c r="L24" s="105"/>
    </row>
    <row r="25" spans="1:12" ht="12.75" customHeight="1">
      <c r="A25" s="352"/>
      <c r="B25" s="352"/>
      <c r="C25" s="114" t="s">
        <v>210</v>
      </c>
      <c r="D25" s="784" t="s">
        <v>210</v>
      </c>
      <c r="E25" s="811">
        <v>5.6</v>
      </c>
      <c r="F25" s="811">
        <v>10.6</v>
      </c>
      <c r="G25" s="811">
        <v>5.7</v>
      </c>
      <c r="H25" s="811">
        <v>5.4</v>
      </c>
      <c r="I25" s="115">
        <f t="shared" si="0"/>
        <v>0.94736842105263164</v>
      </c>
      <c r="J25" s="860"/>
      <c r="K25" s="356"/>
      <c r="L25" s="105"/>
    </row>
    <row r="26" spans="1:12" s="124" customFormat="1" ht="12.75" customHeight="1">
      <c r="A26" s="360"/>
      <c r="B26" s="360"/>
      <c r="C26" s="112" t="s">
        <v>73</v>
      </c>
      <c r="D26" s="862" t="s">
        <v>73</v>
      </c>
      <c r="E26" s="863">
        <v>13.2</v>
      </c>
      <c r="F26" s="863">
        <v>33.299999999999997</v>
      </c>
      <c r="G26" s="863">
        <v>13.2</v>
      </c>
      <c r="H26" s="863">
        <v>13.3</v>
      </c>
      <c r="I26" s="864">
        <f t="shared" si="0"/>
        <v>1.0075757575757578</v>
      </c>
      <c r="J26" s="861"/>
      <c r="K26" s="361"/>
      <c r="L26" s="123"/>
    </row>
    <row r="27" spans="1:12" s="126" customFormat="1" ht="12.75" customHeight="1">
      <c r="A27" s="362"/>
      <c r="B27" s="402"/>
      <c r="C27" s="406" t="s">
        <v>211</v>
      </c>
      <c r="D27" s="785" t="s">
        <v>211</v>
      </c>
      <c r="E27" s="812">
        <v>11.1</v>
      </c>
      <c r="F27" s="812">
        <v>22.2</v>
      </c>
      <c r="G27" s="812">
        <v>10.9</v>
      </c>
      <c r="H27" s="812">
        <v>11.3</v>
      </c>
      <c r="I27" s="865">
        <f t="shared" si="0"/>
        <v>1.036697247706422</v>
      </c>
      <c r="J27" s="866"/>
      <c r="K27" s="363"/>
      <c r="L27" s="125"/>
    </row>
    <row r="28" spans="1:12" ht="12.75" customHeight="1">
      <c r="A28" s="352"/>
      <c r="B28" s="352"/>
      <c r="C28" s="114" t="s">
        <v>212</v>
      </c>
      <c r="D28" s="784" t="s">
        <v>212</v>
      </c>
      <c r="E28" s="811">
        <v>9.6999999999999993</v>
      </c>
      <c r="F28" s="811">
        <v>19.7</v>
      </c>
      <c r="G28" s="811">
        <v>10.3</v>
      </c>
      <c r="H28" s="811">
        <v>9.1999999999999993</v>
      </c>
      <c r="I28" s="115">
        <f t="shared" si="0"/>
        <v>0.89320388349514546</v>
      </c>
      <c r="J28" s="860"/>
      <c r="K28" s="356"/>
      <c r="L28" s="105"/>
    </row>
    <row r="29" spans="1:12" ht="12.75" customHeight="1">
      <c r="A29" s="352"/>
      <c r="B29" s="352"/>
      <c r="C29" s="114" t="s">
        <v>213</v>
      </c>
      <c r="D29" s="784" t="s">
        <v>213</v>
      </c>
      <c r="E29" s="811">
        <v>6.2</v>
      </c>
      <c r="F29" s="811">
        <v>10</v>
      </c>
      <c r="G29" s="811">
        <v>6.1</v>
      </c>
      <c r="H29" s="811">
        <v>6.5</v>
      </c>
      <c r="I29" s="115">
        <f t="shared" si="0"/>
        <v>1.0655737704918034</v>
      </c>
      <c r="J29" s="860"/>
      <c r="K29" s="356"/>
      <c r="L29" s="105"/>
    </row>
    <row r="30" spans="1:12" ht="12.75" customHeight="1">
      <c r="A30" s="352"/>
      <c r="B30" s="352"/>
      <c r="C30" s="114" t="s">
        <v>377</v>
      </c>
      <c r="D30" s="784" t="s">
        <v>409</v>
      </c>
      <c r="E30" s="811">
        <v>7.1</v>
      </c>
      <c r="F30" s="811">
        <v>18.7</v>
      </c>
      <c r="G30" s="811">
        <v>7.1</v>
      </c>
      <c r="H30" s="811">
        <v>7.1</v>
      </c>
      <c r="I30" s="115">
        <f t="shared" si="0"/>
        <v>1</v>
      </c>
      <c r="J30" s="860"/>
      <c r="K30" s="356"/>
      <c r="L30" s="105"/>
    </row>
    <row r="31" spans="1:12" ht="12.75" customHeight="1">
      <c r="A31" s="352"/>
      <c r="B31" s="352"/>
      <c r="C31" s="114" t="s">
        <v>363</v>
      </c>
      <c r="D31" s="784" t="s">
        <v>410</v>
      </c>
      <c r="E31" s="811">
        <v>9.9</v>
      </c>
      <c r="F31" s="811">
        <v>15.7</v>
      </c>
      <c r="G31" s="811">
        <v>10.3</v>
      </c>
      <c r="H31" s="811">
        <v>9.4</v>
      </c>
      <c r="I31" s="115">
        <f t="shared" si="0"/>
        <v>0.9126213592233009</v>
      </c>
      <c r="J31" s="860"/>
      <c r="K31" s="356"/>
      <c r="L31" s="105"/>
    </row>
    <row r="32" spans="1:12" ht="12.75" customHeight="1">
      <c r="A32" s="352"/>
      <c r="B32" s="352"/>
      <c r="C32" s="114" t="s">
        <v>246</v>
      </c>
      <c r="D32" s="784" t="s">
        <v>415</v>
      </c>
      <c r="E32" s="811">
        <v>8.1999999999999993</v>
      </c>
      <c r="F32" s="811">
        <v>16.100000000000001</v>
      </c>
      <c r="G32" s="811">
        <v>8.6</v>
      </c>
      <c r="H32" s="811">
        <v>7.8</v>
      </c>
      <c r="I32" s="115">
        <f t="shared" si="0"/>
        <v>0.90697674418604657</v>
      </c>
      <c r="J32" s="860"/>
      <c r="K32" s="356"/>
      <c r="L32" s="105"/>
    </row>
    <row r="33" spans="1:12" s="129" customFormat="1" ht="12.75" customHeight="1">
      <c r="A33" s="403"/>
      <c r="B33" s="352"/>
      <c r="C33" s="114" t="s">
        <v>214</v>
      </c>
      <c r="D33" s="784" t="s">
        <v>214</v>
      </c>
      <c r="E33" s="811">
        <v>7.8</v>
      </c>
      <c r="F33" s="811">
        <v>21.1</v>
      </c>
      <c r="G33" s="811">
        <v>7.5</v>
      </c>
      <c r="H33" s="811">
        <v>8.1999999999999993</v>
      </c>
      <c r="I33" s="115">
        <f t="shared" si="0"/>
        <v>1.0933333333333333</v>
      </c>
      <c r="J33" s="860"/>
      <c r="K33" s="364"/>
      <c r="L33" s="127"/>
    </row>
    <row r="34" spans="1:12" ht="12.75" customHeight="1">
      <c r="A34" s="352"/>
      <c r="B34" s="352"/>
      <c r="C34" s="114" t="s">
        <v>376</v>
      </c>
      <c r="D34" s="784" t="s">
        <v>408</v>
      </c>
      <c r="E34" s="811">
        <v>5.4</v>
      </c>
      <c r="F34" s="811">
        <v>15.7</v>
      </c>
      <c r="G34" s="811">
        <v>5.6</v>
      </c>
      <c r="H34" s="811">
        <v>5.2</v>
      </c>
      <c r="I34" s="115">
        <f t="shared" si="0"/>
        <v>0.92857142857142871</v>
      </c>
      <c r="J34" s="860"/>
      <c r="K34" s="356"/>
      <c r="L34" s="105"/>
    </row>
    <row r="35" spans="1:12" ht="12.75" customHeight="1">
      <c r="A35" s="352"/>
      <c r="B35" s="352"/>
      <c r="C35" s="114" t="s">
        <v>215</v>
      </c>
      <c r="D35" s="784" t="s">
        <v>215</v>
      </c>
      <c r="E35" s="811">
        <v>5.9</v>
      </c>
      <c r="F35" s="811">
        <v>14.8</v>
      </c>
      <c r="G35" s="811">
        <v>5.0999999999999996</v>
      </c>
      <c r="H35" s="811">
        <v>6.9</v>
      </c>
      <c r="I35" s="115">
        <f t="shared" si="0"/>
        <v>1.3529411764705883</v>
      </c>
      <c r="J35" s="860"/>
      <c r="K35" s="356"/>
      <c r="L35" s="105"/>
    </row>
    <row r="36" spans="1:12" s="120" customFormat="1" ht="12.75" customHeight="1">
      <c r="A36" s="401"/>
      <c r="B36" s="352"/>
      <c r="C36" s="114" t="s">
        <v>411</v>
      </c>
      <c r="D36" s="784" t="s">
        <v>411</v>
      </c>
      <c r="E36" s="811">
        <v>7.1</v>
      </c>
      <c r="F36" s="811">
        <v>23.3</v>
      </c>
      <c r="G36" s="811">
        <v>7.8</v>
      </c>
      <c r="H36" s="811">
        <v>6.2</v>
      </c>
      <c r="I36" s="115">
        <f t="shared" si="0"/>
        <v>0.79487179487179493</v>
      </c>
      <c r="J36" s="861"/>
      <c r="K36" s="358"/>
      <c r="L36" s="119"/>
    </row>
    <row r="37" spans="1:12" ht="12.75" customHeight="1">
      <c r="A37" s="352"/>
      <c r="B37" s="352"/>
      <c r="C37" s="114" t="s">
        <v>216</v>
      </c>
      <c r="D37" s="784" t="s">
        <v>216</v>
      </c>
      <c r="E37" s="811">
        <v>7.8</v>
      </c>
      <c r="F37" s="811">
        <v>21</v>
      </c>
      <c r="G37" s="811">
        <v>7.8</v>
      </c>
      <c r="H37" s="811">
        <v>7.7</v>
      </c>
      <c r="I37" s="115">
        <f t="shared" si="0"/>
        <v>0.98717948717948723</v>
      </c>
      <c r="J37" s="860"/>
      <c r="K37" s="356"/>
      <c r="L37" s="105"/>
    </row>
    <row r="38" spans="1:12" s="126" customFormat="1" ht="12.75" customHeight="1">
      <c r="A38" s="362"/>
      <c r="B38" s="404"/>
      <c r="C38" s="406" t="s">
        <v>217</v>
      </c>
      <c r="D38" s="785" t="s">
        <v>416</v>
      </c>
      <c r="E38" s="812">
        <v>9.6</v>
      </c>
      <c r="F38" s="812">
        <v>20.6</v>
      </c>
      <c r="G38" s="812">
        <v>9.5</v>
      </c>
      <c r="H38" s="812">
        <v>9.6999999999999993</v>
      </c>
      <c r="I38" s="865">
        <f t="shared" si="0"/>
        <v>1.0210526315789472</v>
      </c>
      <c r="J38" s="866"/>
      <c r="K38" s="363"/>
      <c r="L38" s="125"/>
    </row>
    <row r="39" spans="1:12" ht="23.25" customHeight="1">
      <c r="A39" s="352"/>
      <c r="B39" s="352"/>
      <c r="C39" s="114" t="s">
        <v>437</v>
      </c>
      <c r="D39" s="786" t="s">
        <v>437</v>
      </c>
      <c r="E39" s="811">
        <v>5.5</v>
      </c>
      <c r="F39" s="811">
        <v>12.2</v>
      </c>
      <c r="G39" s="811">
        <v>5.6</v>
      </c>
      <c r="H39" s="811">
        <v>5.4</v>
      </c>
      <c r="I39" s="115">
        <f t="shared" si="0"/>
        <v>0.96428571428571441</v>
      </c>
      <c r="J39" s="860"/>
      <c r="K39" s="356"/>
      <c r="L39" s="105"/>
    </row>
    <row r="40" spans="1:12" s="135" customFormat="1" ht="12" customHeight="1">
      <c r="A40" s="405"/>
      <c r="B40" s="352"/>
      <c r="C40" s="130"/>
      <c r="D40" s="131"/>
      <c r="E40" s="132"/>
      <c r="F40" s="132"/>
      <c r="G40" s="133"/>
      <c r="H40" s="133"/>
      <c r="I40" s="133"/>
      <c r="J40" s="133"/>
      <c r="K40" s="365"/>
      <c r="L40" s="134"/>
    </row>
    <row r="41" spans="1:12" ht="17.25" customHeight="1">
      <c r="A41" s="352"/>
      <c r="B41" s="352"/>
      <c r="C41" s="891"/>
      <c r="D41" s="891"/>
      <c r="E41" s="892"/>
      <c r="F41" s="1610"/>
      <c r="G41" s="1610"/>
      <c r="H41" s="1610"/>
      <c r="I41" s="1610"/>
      <c r="J41" s="1610"/>
      <c r="K41" s="366"/>
      <c r="L41" s="103"/>
    </row>
    <row r="42" spans="1:12" ht="17.25" customHeight="1">
      <c r="A42" s="352"/>
      <c r="B42" s="352"/>
      <c r="C42" s="891"/>
      <c r="D42" s="1616" t="s">
        <v>538</v>
      </c>
      <c r="E42" s="1617"/>
      <c r="F42" s="1617"/>
      <c r="G42" s="893"/>
      <c r="H42" s="893"/>
      <c r="I42" s="1610"/>
      <c r="J42" s="1610"/>
      <c r="K42" s="366"/>
      <c r="L42" s="103"/>
    </row>
    <row r="43" spans="1:12" ht="17.25" customHeight="1">
      <c r="A43" s="352"/>
      <c r="B43" s="352"/>
      <c r="C43" s="891"/>
      <c r="D43" s="1617"/>
      <c r="E43" s="1617"/>
      <c r="F43" s="1617"/>
      <c r="G43" s="893"/>
      <c r="H43" s="893"/>
      <c r="I43" s="1610"/>
      <c r="J43" s="1610"/>
      <c r="K43" s="366"/>
      <c r="L43" s="103"/>
    </row>
    <row r="44" spans="1:12" ht="17.25" customHeight="1">
      <c r="A44" s="352"/>
      <c r="B44" s="352"/>
      <c r="C44" s="891"/>
      <c r="D44" s="1617" t="s">
        <v>539</v>
      </c>
      <c r="E44" s="1617"/>
      <c r="F44" s="1617"/>
      <c r="G44" s="893"/>
      <c r="H44" s="893"/>
      <c r="I44" s="1610"/>
      <c r="J44" s="1610"/>
      <c r="K44" s="366"/>
      <c r="L44" s="103"/>
    </row>
    <row r="45" spans="1:12" ht="17.25" customHeight="1">
      <c r="A45" s="352"/>
      <c r="B45" s="352"/>
      <c r="C45" s="891"/>
      <c r="D45" s="1617"/>
      <c r="E45" s="1617"/>
      <c r="F45" s="1617"/>
      <c r="G45" s="893"/>
      <c r="H45" s="893"/>
      <c r="I45" s="1610"/>
      <c r="J45" s="1610"/>
      <c r="K45" s="366"/>
      <c r="L45" s="103"/>
    </row>
    <row r="46" spans="1:12" ht="17.25" customHeight="1">
      <c r="A46" s="352"/>
      <c r="B46" s="352"/>
      <c r="C46" s="891"/>
      <c r="D46" s="1617"/>
      <c r="E46" s="1617"/>
      <c r="F46" s="1617"/>
      <c r="G46" s="893"/>
      <c r="H46" s="893"/>
      <c r="I46" s="1610"/>
      <c r="J46" s="1610"/>
      <c r="K46" s="366"/>
      <c r="L46" s="103"/>
    </row>
    <row r="47" spans="1:12" ht="17.25" customHeight="1">
      <c r="A47" s="352"/>
      <c r="B47" s="352"/>
      <c r="C47" s="891"/>
      <c r="D47" s="1617" t="s">
        <v>540</v>
      </c>
      <c r="E47" s="1617"/>
      <c r="F47" s="1617"/>
      <c r="G47" s="893"/>
      <c r="H47" s="893"/>
      <c r="I47" s="1610"/>
      <c r="J47" s="1610"/>
      <c r="K47" s="366"/>
      <c r="L47" s="103"/>
    </row>
    <row r="48" spans="1:12" ht="17.25" customHeight="1">
      <c r="A48" s="352"/>
      <c r="B48" s="352"/>
      <c r="C48" s="891"/>
      <c r="D48" s="1617"/>
      <c r="E48" s="1617"/>
      <c r="F48" s="1617"/>
      <c r="G48" s="893"/>
      <c r="H48" s="893"/>
      <c r="I48" s="1610"/>
      <c r="J48" s="1610"/>
      <c r="K48" s="366"/>
      <c r="L48" s="103"/>
    </row>
    <row r="49" spans="1:12" ht="17.25" customHeight="1">
      <c r="A49" s="352"/>
      <c r="B49" s="352"/>
      <c r="C49" s="891"/>
      <c r="D49" s="1617"/>
      <c r="E49" s="1617"/>
      <c r="F49" s="1617"/>
      <c r="G49" s="893"/>
      <c r="H49" s="893"/>
      <c r="I49" s="1610"/>
      <c r="J49" s="1610"/>
      <c r="K49" s="366"/>
      <c r="L49" s="103"/>
    </row>
    <row r="50" spans="1:12" ht="17.25" customHeight="1">
      <c r="A50" s="352"/>
      <c r="B50" s="352"/>
      <c r="C50" s="891"/>
      <c r="D50" s="1617" t="s">
        <v>541</v>
      </c>
      <c r="E50" s="1617"/>
      <c r="F50" s="1617"/>
      <c r="G50" s="893"/>
      <c r="H50" s="893"/>
      <c r="I50" s="1610"/>
      <c r="J50" s="1610"/>
      <c r="K50" s="366"/>
      <c r="L50" s="103"/>
    </row>
    <row r="51" spans="1:12" ht="17.25" customHeight="1">
      <c r="A51" s="352"/>
      <c r="B51" s="352"/>
      <c r="C51" s="891"/>
      <c r="D51" s="1617"/>
      <c r="E51" s="1617"/>
      <c r="F51" s="1617"/>
      <c r="G51" s="893"/>
      <c r="H51" s="893"/>
      <c r="I51" s="1610"/>
      <c r="J51" s="1610"/>
      <c r="K51" s="366"/>
      <c r="L51" s="103"/>
    </row>
    <row r="52" spans="1:12" ht="17.25" customHeight="1">
      <c r="A52" s="352"/>
      <c r="B52" s="352"/>
      <c r="C52" s="891"/>
      <c r="D52" s="1617"/>
      <c r="E52" s="1617"/>
      <c r="F52" s="1617"/>
      <c r="G52" s="893"/>
      <c r="H52" s="893"/>
      <c r="I52" s="1610"/>
      <c r="J52" s="1610"/>
      <c r="K52" s="366"/>
      <c r="L52" s="103"/>
    </row>
    <row r="53" spans="1:12" s="129" customFormat="1" ht="17.25" customHeight="1">
      <c r="A53" s="403"/>
      <c r="B53" s="352"/>
      <c r="C53" s="891"/>
      <c r="D53" s="1616" t="s">
        <v>542</v>
      </c>
      <c r="E53" s="1617"/>
      <c r="F53" s="1617"/>
      <c r="G53" s="893"/>
      <c r="H53" s="893"/>
      <c r="I53" s="1610"/>
      <c r="J53" s="1610"/>
      <c r="K53" s="367"/>
      <c r="L53" s="128"/>
    </row>
    <row r="54" spans="1:12" ht="17.25" customHeight="1">
      <c r="A54" s="352"/>
      <c r="B54" s="352"/>
      <c r="C54" s="891"/>
      <c r="D54" s="1617"/>
      <c r="E54" s="1617"/>
      <c r="F54" s="1617"/>
      <c r="G54" s="893"/>
      <c r="H54" s="893"/>
      <c r="I54" s="1610"/>
      <c r="J54" s="1610"/>
      <c r="K54" s="366"/>
      <c r="L54" s="103"/>
    </row>
    <row r="55" spans="1:12" ht="17.25" customHeight="1">
      <c r="A55" s="352"/>
      <c r="B55" s="352"/>
      <c r="C55" s="891"/>
      <c r="D55" s="1617"/>
      <c r="E55" s="1617"/>
      <c r="F55" s="1617"/>
      <c r="G55" s="893"/>
      <c r="H55" s="893"/>
      <c r="I55" s="1610"/>
      <c r="J55" s="1610"/>
      <c r="K55" s="366"/>
      <c r="L55" s="103"/>
    </row>
    <row r="56" spans="1:12" ht="5.25" customHeight="1">
      <c r="A56" s="352"/>
      <c r="B56" s="352"/>
      <c r="C56" s="891"/>
      <c r="D56" s="893"/>
      <c r="E56" s="893"/>
      <c r="F56" s="893"/>
      <c r="G56" s="893"/>
      <c r="H56" s="893"/>
      <c r="I56" s="1610"/>
      <c r="J56" s="1610"/>
      <c r="K56" s="366"/>
      <c r="L56" s="103"/>
    </row>
    <row r="57" spans="1:12" ht="18.75" customHeight="1">
      <c r="A57" s="352"/>
      <c r="B57" s="352"/>
      <c r="C57" s="891"/>
      <c r="D57" s="891"/>
      <c r="E57" s="892"/>
      <c r="F57" s="1610"/>
      <c r="G57" s="1610"/>
      <c r="H57" s="1610"/>
      <c r="I57" s="1610"/>
      <c r="J57" s="1610"/>
      <c r="K57" s="366"/>
      <c r="L57" s="103"/>
    </row>
    <row r="58" spans="1:12" ht="18.75" customHeight="1">
      <c r="A58" s="352"/>
      <c r="B58" s="352"/>
      <c r="C58" s="1618" t="s">
        <v>473</v>
      </c>
      <c r="D58" s="1618"/>
      <c r="E58" s="1618"/>
      <c r="F58" s="1618"/>
      <c r="G58" s="1618"/>
      <c r="H58" s="1618"/>
      <c r="I58" s="1618"/>
      <c r="J58" s="1618"/>
      <c r="K58" s="837"/>
      <c r="L58" s="103"/>
    </row>
    <row r="59" spans="1:12" ht="11.25" customHeight="1">
      <c r="A59" s="352"/>
      <c r="B59" s="352"/>
      <c r="C59" s="1619" t="s">
        <v>614</v>
      </c>
      <c r="D59" s="1618"/>
      <c r="E59" s="1618"/>
      <c r="F59" s="1618"/>
      <c r="G59" s="1618"/>
      <c r="H59" s="1618"/>
      <c r="I59" s="1618"/>
      <c r="J59" s="1618"/>
      <c r="K59" s="1620"/>
      <c r="L59" s="103"/>
    </row>
    <row r="60" spans="1:12" ht="13.5" customHeight="1">
      <c r="A60" s="352"/>
      <c r="B60" s="352"/>
      <c r="C60" s="1621"/>
      <c r="D60" s="1622"/>
      <c r="E60" s="1622"/>
      <c r="F60" s="136"/>
      <c r="G60" s="137"/>
      <c r="H60" s="137"/>
      <c r="I60" s="1623">
        <v>42156</v>
      </c>
      <c r="J60" s="1623"/>
      <c r="K60" s="497">
        <v>21</v>
      </c>
      <c r="L60" s="103"/>
    </row>
  </sheetData>
  <mergeCells count="30">
    <mergeCell ref="I47:J47"/>
    <mergeCell ref="I48:J48"/>
    <mergeCell ref="I49:J49"/>
    <mergeCell ref="I50:J50"/>
    <mergeCell ref="I51:J51"/>
    <mergeCell ref="C58:J58"/>
    <mergeCell ref="C59:K59"/>
    <mergeCell ref="C60:E60"/>
    <mergeCell ref="I60:J60"/>
    <mergeCell ref="I55:J55"/>
    <mergeCell ref="I56:J56"/>
    <mergeCell ref="F57:H57"/>
    <mergeCell ref="I57:J57"/>
    <mergeCell ref="D53:F55"/>
    <mergeCell ref="I52:J52"/>
    <mergeCell ref="I53:J53"/>
    <mergeCell ref="I54:J54"/>
    <mergeCell ref="C4:J4"/>
    <mergeCell ref="C7:D7"/>
    <mergeCell ref="F41:H41"/>
    <mergeCell ref="I41:J41"/>
    <mergeCell ref="I42:J42"/>
    <mergeCell ref="D42:F43"/>
    <mergeCell ref="D47:F49"/>
    <mergeCell ref="D44:F46"/>
    <mergeCell ref="D50:F52"/>
    <mergeCell ref="I43:J43"/>
    <mergeCell ref="I44:J44"/>
    <mergeCell ref="I45:J45"/>
    <mergeCell ref="I46:J46"/>
  </mergeCells>
  <conditionalFormatting sqref="F9:F39">
    <cfRule type="top10" dxfId="4" priority="6" bottom="1" rank="1"/>
    <cfRule type="top10" dxfId="3" priority="7" rank="1"/>
  </conditionalFormatting>
  <conditionalFormatting sqref="E9:E38">
    <cfRule type="top10" dxfId="2" priority="4" bottom="1" rank="3"/>
    <cfRule type="top10" dxfId="1" priority="5" rank="2"/>
  </conditionalFormatting>
  <conditionalFormatting sqref="I9:I25">
    <cfRule type="top10" dxfId="0" priority="3"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codeName="Folha8" enableFormatConditionsCalculation="0">
    <tabColor theme="9"/>
  </sheetPr>
  <dimension ref="A1:O53"/>
  <sheetViews>
    <sheetView showRuler="0" workbookViewId="0">
      <selection activeCell="EW151" sqref="EW151:FA155"/>
    </sheetView>
  </sheetViews>
  <sheetFormatPr defaultRowHeight="12.75"/>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c r="A1" s="4"/>
      <c r="B1" s="223"/>
      <c r="C1" s="223"/>
      <c r="D1" s="223"/>
      <c r="E1" s="222"/>
      <c r="F1" s="1382" t="s">
        <v>43</v>
      </c>
      <c r="G1" s="1382"/>
      <c r="H1" s="1382"/>
      <c r="I1" s="7"/>
      <c r="J1" s="7"/>
      <c r="K1" s="7"/>
      <c r="L1" s="7"/>
      <c r="M1" s="7"/>
      <c r="N1" s="7"/>
      <c r="O1" s="7"/>
    </row>
    <row r="2" spans="1:15" ht="13.5" customHeight="1">
      <c r="A2" s="4"/>
      <c r="B2" s="229"/>
      <c r="C2" s="1388"/>
      <c r="D2" s="1388"/>
      <c r="E2" s="1388"/>
      <c r="F2" s="1388"/>
      <c r="G2" s="1388"/>
      <c r="H2" s="7"/>
      <c r="I2" s="7"/>
      <c r="J2" s="7"/>
      <c r="K2" s="7"/>
      <c r="L2" s="7"/>
      <c r="M2" s="7"/>
      <c r="N2" s="7"/>
      <c r="O2" s="7"/>
    </row>
    <row r="3" spans="1:15">
      <c r="A3" s="4"/>
      <c r="B3" s="230"/>
      <c r="C3" s="1388"/>
      <c r="D3" s="1388"/>
      <c r="E3" s="1388"/>
      <c r="F3" s="1388"/>
      <c r="G3" s="1388"/>
      <c r="H3" s="1"/>
      <c r="I3" s="7"/>
      <c r="J3" s="7"/>
      <c r="K3" s="7"/>
      <c r="L3" s="7"/>
      <c r="M3" s="7"/>
      <c r="N3" s="7"/>
      <c r="O3" s="4"/>
    </row>
    <row r="4" spans="1:15" ht="12.75" customHeight="1">
      <c r="A4" s="4"/>
      <c r="B4" s="232"/>
      <c r="C4" s="1380" t="s">
        <v>48</v>
      </c>
      <c r="D4" s="1381"/>
      <c r="E4" s="1381"/>
      <c r="F4" s="1381"/>
      <c r="G4" s="1381"/>
      <c r="H4" s="1381"/>
      <c r="I4" s="7"/>
      <c r="J4" s="7"/>
      <c r="K4" s="7"/>
      <c r="L4" s="7"/>
      <c r="M4" s="20"/>
      <c r="N4" s="7"/>
      <c r="O4" s="4"/>
    </row>
    <row r="5" spans="1:15" s="10" customFormat="1" ht="16.5" customHeight="1">
      <c r="A5" s="9"/>
      <c r="B5" s="231"/>
      <c r="C5" s="1381"/>
      <c r="D5" s="1381"/>
      <c r="E5" s="1381"/>
      <c r="F5" s="1381"/>
      <c r="G5" s="1381"/>
      <c r="H5" s="1381"/>
      <c r="I5" s="7"/>
      <c r="J5" s="7"/>
      <c r="K5" s="7"/>
      <c r="L5" s="7"/>
      <c r="M5" s="20"/>
      <c r="N5" s="7"/>
      <c r="O5" s="9"/>
    </row>
    <row r="6" spans="1:15" ht="11.25" customHeight="1">
      <c r="A6" s="4"/>
      <c r="B6" s="232"/>
      <c r="C6" s="1381"/>
      <c r="D6" s="1381"/>
      <c r="E6" s="1381"/>
      <c r="F6" s="1381"/>
      <c r="G6" s="1381"/>
      <c r="H6" s="1381"/>
      <c r="I6" s="7"/>
      <c r="J6" s="7"/>
      <c r="K6" s="7"/>
      <c r="L6" s="7"/>
      <c r="M6" s="20"/>
      <c r="N6" s="7"/>
      <c r="O6" s="4"/>
    </row>
    <row r="7" spans="1:15" ht="11.25" customHeight="1">
      <c r="A7" s="4"/>
      <c r="B7" s="232"/>
      <c r="C7" s="1381"/>
      <c r="D7" s="1381"/>
      <c r="E7" s="1381"/>
      <c r="F7" s="1381"/>
      <c r="G7" s="1381"/>
      <c r="H7" s="1381"/>
      <c r="I7" s="7"/>
      <c r="J7" s="7"/>
      <c r="K7" s="7"/>
      <c r="L7" s="7"/>
      <c r="M7" s="20"/>
      <c r="N7" s="7"/>
      <c r="O7" s="4"/>
    </row>
    <row r="8" spans="1:15" ht="117" customHeight="1">
      <c r="A8" s="4"/>
      <c r="B8" s="232"/>
      <c r="C8" s="1381"/>
      <c r="D8" s="1381"/>
      <c r="E8" s="1381"/>
      <c r="F8" s="1381"/>
      <c r="G8" s="1381"/>
      <c r="H8" s="1381"/>
      <c r="I8" s="7"/>
      <c r="J8" s="7"/>
      <c r="K8" s="7"/>
      <c r="L8" s="7"/>
      <c r="M8" s="20"/>
      <c r="N8" s="7"/>
      <c r="O8" s="4"/>
    </row>
    <row r="9" spans="1:15" ht="10.5" customHeight="1">
      <c r="A9" s="4"/>
      <c r="B9" s="232"/>
      <c r="C9" s="1381"/>
      <c r="D9" s="1381"/>
      <c r="E9" s="1381"/>
      <c r="F9" s="1381"/>
      <c r="G9" s="1381"/>
      <c r="H9" s="1381"/>
      <c r="I9" s="7"/>
      <c r="J9" s="7"/>
      <c r="K9" s="7"/>
      <c r="L9" s="7"/>
      <c r="M9" s="20"/>
      <c r="N9" s="5"/>
      <c r="O9" s="4"/>
    </row>
    <row r="10" spans="1:15" ht="11.25" customHeight="1">
      <c r="A10" s="4"/>
      <c r="B10" s="232"/>
      <c r="C10" s="1381"/>
      <c r="D10" s="1381"/>
      <c r="E10" s="1381"/>
      <c r="F10" s="1381"/>
      <c r="G10" s="1381"/>
      <c r="H10" s="1381"/>
      <c r="I10" s="7"/>
      <c r="J10" s="7"/>
      <c r="K10" s="7"/>
      <c r="L10" s="7"/>
      <c r="M10" s="20"/>
      <c r="N10" s="5"/>
      <c r="O10" s="4"/>
    </row>
    <row r="11" spans="1:15" ht="3.75" customHeight="1">
      <c r="A11" s="4"/>
      <c r="B11" s="232"/>
      <c r="C11" s="1381"/>
      <c r="D11" s="1381"/>
      <c r="E11" s="1381"/>
      <c r="F11" s="1381"/>
      <c r="G11" s="1381"/>
      <c r="H11" s="1381"/>
      <c r="I11" s="7"/>
      <c r="J11" s="7"/>
      <c r="K11" s="7"/>
      <c r="L11" s="7"/>
      <c r="M11" s="20"/>
      <c r="N11" s="5"/>
      <c r="O11" s="4"/>
    </row>
    <row r="12" spans="1:15" ht="11.25" customHeight="1">
      <c r="A12" s="4"/>
      <c r="B12" s="232"/>
      <c r="C12" s="1381"/>
      <c r="D12" s="1381"/>
      <c r="E12" s="1381"/>
      <c r="F12" s="1381"/>
      <c r="G12" s="1381"/>
      <c r="H12" s="1381"/>
      <c r="I12" s="7"/>
      <c r="J12" s="7"/>
      <c r="K12" s="7"/>
      <c r="L12" s="7"/>
      <c r="M12" s="20"/>
      <c r="N12" s="5"/>
      <c r="O12" s="4"/>
    </row>
    <row r="13" spans="1:15" ht="11.25" customHeight="1">
      <c r="A13" s="4"/>
      <c r="B13" s="232"/>
      <c r="C13" s="1381"/>
      <c r="D13" s="1381"/>
      <c r="E13" s="1381"/>
      <c r="F13" s="1381"/>
      <c r="G13" s="1381"/>
      <c r="H13" s="1381"/>
      <c r="I13" s="7"/>
      <c r="J13" s="7"/>
      <c r="K13" s="7"/>
      <c r="L13" s="7"/>
      <c r="M13" s="20"/>
      <c r="N13" s="5"/>
      <c r="O13" s="4"/>
    </row>
    <row r="14" spans="1:15" ht="15.75" customHeight="1">
      <c r="A14" s="4"/>
      <c r="B14" s="232"/>
      <c r="C14" s="1381"/>
      <c r="D14" s="1381"/>
      <c r="E14" s="1381"/>
      <c r="F14" s="1381"/>
      <c r="G14" s="1381"/>
      <c r="H14" s="1381"/>
      <c r="I14" s="7"/>
      <c r="J14" s="7"/>
      <c r="K14" s="7"/>
      <c r="L14" s="7"/>
      <c r="M14" s="20"/>
      <c r="N14" s="5"/>
      <c r="O14" s="4"/>
    </row>
    <row r="15" spans="1:15" ht="22.5" customHeight="1">
      <c r="A15" s="4"/>
      <c r="B15" s="232"/>
      <c r="C15" s="1381"/>
      <c r="D15" s="1381"/>
      <c r="E15" s="1381"/>
      <c r="F15" s="1381"/>
      <c r="G15" s="1381"/>
      <c r="H15" s="1381"/>
      <c r="I15" s="7"/>
      <c r="J15" s="7"/>
      <c r="K15" s="7"/>
      <c r="L15" s="7"/>
      <c r="M15" s="20"/>
      <c r="N15" s="5"/>
      <c r="O15" s="4"/>
    </row>
    <row r="16" spans="1:15" ht="11.25" customHeight="1">
      <c r="A16" s="4"/>
      <c r="B16" s="232"/>
      <c r="C16" s="1381"/>
      <c r="D16" s="1381"/>
      <c r="E16" s="1381"/>
      <c r="F16" s="1381"/>
      <c r="G16" s="1381"/>
      <c r="H16" s="1381"/>
      <c r="I16" s="7"/>
      <c r="J16" s="7"/>
      <c r="K16" s="7"/>
      <c r="L16" s="7"/>
      <c r="M16" s="20"/>
      <c r="N16" s="5"/>
      <c r="O16" s="4"/>
    </row>
    <row r="17" spans="1:15" ht="11.25" customHeight="1">
      <c r="A17" s="4"/>
      <c r="B17" s="232"/>
      <c r="C17" s="1381"/>
      <c r="D17" s="1381"/>
      <c r="E17" s="1381"/>
      <c r="F17" s="1381"/>
      <c r="G17" s="1381"/>
      <c r="H17" s="1381"/>
      <c r="I17" s="7"/>
      <c r="J17" s="7"/>
      <c r="K17" s="7"/>
      <c r="L17" s="7"/>
      <c r="M17" s="20"/>
      <c r="N17" s="5"/>
      <c r="O17" s="4"/>
    </row>
    <row r="18" spans="1:15" ht="11.25" customHeight="1">
      <c r="A18" s="4"/>
      <c r="B18" s="232"/>
      <c r="C18" s="1381"/>
      <c r="D18" s="1381"/>
      <c r="E18" s="1381"/>
      <c r="F18" s="1381"/>
      <c r="G18" s="1381"/>
      <c r="H18" s="1381"/>
      <c r="I18" s="8"/>
      <c r="J18" s="8"/>
      <c r="K18" s="8"/>
      <c r="L18" s="8"/>
      <c r="M18" s="8"/>
      <c r="N18" s="5"/>
      <c r="O18" s="4"/>
    </row>
    <row r="19" spans="1:15" ht="11.25" customHeight="1">
      <c r="A19" s="4"/>
      <c r="B19" s="232"/>
      <c r="C19" s="1381"/>
      <c r="D19" s="1381"/>
      <c r="E19" s="1381"/>
      <c r="F19" s="1381"/>
      <c r="G19" s="1381"/>
      <c r="H19" s="1381"/>
      <c r="I19" s="21"/>
      <c r="J19" s="21"/>
      <c r="K19" s="21"/>
      <c r="L19" s="21"/>
      <c r="M19" s="21"/>
      <c r="N19" s="5"/>
      <c r="O19" s="4"/>
    </row>
    <row r="20" spans="1:15" ht="11.25" customHeight="1">
      <c r="A20" s="4"/>
      <c r="B20" s="232"/>
      <c r="C20" s="1381"/>
      <c r="D20" s="1381"/>
      <c r="E20" s="1381"/>
      <c r="F20" s="1381"/>
      <c r="G20" s="1381"/>
      <c r="H20" s="1381"/>
      <c r="I20" s="14"/>
      <c r="J20" s="14"/>
      <c r="K20" s="14"/>
      <c r="L20" s="14"/>
      <c r="M20" s="14"/>
      <c r="N20" s="5"/>
      <c r="O20" s="4"/>
    </row>
    <row r="21" spans="1:15" ht="11.25" customHeight="1">
      <c r="A21" s="4"/>
      <c r="B21" s="232"/>
      <c r="C21" s="1381"/>
      <c r="D21" s="1381"/>
      <c r="E21" s="1381"/>
      <c r="F21" s="1381"/>
      <c r="G21" s="1381"/>
      <c r="H21" s="1381"/>
      <c r="I21" s="14"/>
      <c r="J21" s="14"/>
      <c r="K21" s="14"/>
      <c r="L21" s="14"/>
      <c r="M21" s="14"/>
      <c r="N21" s="5"/>
      <c r="O21" s="4"/>
    </row>
    <row r="22" spans="1:15" ht="12" customHeight="1">
      <c r="A22" s="4"/>
      <c r="B22" s="232"/>
      <c r="C22" s="27"/>
      <c r="D22" s="27"/>
      <c r="E22" s="27"/>
      <c r="F22" s="27"/>
      <c r="G22" s="27"/>
      <c r="H22" s="27"/>
      <c r="I22" s="16"/>
      <c r="J22" s="16"/>
      <c r="K22" s="16"/>
      <c r="L22" s="16"/>
      <c r="M22" s="16"/>
      <c r="N22" s="5"/>
      <c r="O22" s="4"/>
    </row>
    <row r="23" spans="1:15" ht="27.75" customHeight="1">
      <c r="A23" s="4"/>
      <c r="B23" s="232"/>
      <c r="C23" s="27"/>
      <c r="D23" s="27"/>
      <c r="E23" s="27"/>
      <c r="F23" s="27"/>
      <c r="G23" s="27"/>
      <c r="H23" s="27"/>
      <c r="I23" s="14"/>
      <c r="J23" s="14"/>
      <c r="K23" s="14"/>
      <c r="L23" s="14"/>
      <c r="M23" s="14"/>
      <c r="N23" s="5"/>
      <c r="O23" s="4"/>
    </row>
    <row r="24" spans="1:15" ht="18" customHeight="1">
      <c r="A24" s="4"/>
      <c r="B24" s="232"/>
      <c r="C24" s="12"/>
      <c r="D24" s="16"/>
      <c r="E24" s="18"/>
      <c r="F24" s="16"/>
      <c r="G24" s="13"/>
      <c r="H24" s="16"/>
      <c r="I24" s="16"/>
      <c r="J24" s="16"/>
      <c r="K24" s="16"/>
      <c r="L24" s="16"/>
      <c r="M24" s="16"/>
      <c r="N24" s="5"/>
      <c r="O24" s="4"/>
    </row>
    <row r="25" spans="1:15" ht="18" customHeight="1">
      <c r="A25" s="4"/>
      <c r="B25" s="232"/>
      <c r="C25" s="15"/>
      <c r="D25" s="16"/>
      <c r="E25" s="11"/>
      <c r="F25" s="14"/>
      <c r="G25" s="13"/>
      <c r="H25" s="14"/>
      <c r="I25" s="14"/>
      <c r="J25" s="14"/>
      <c r="K25" s="14"/>
      <c r="L25" s="14"/>
      <c r="M25" s="14"/>
      <c r="N25" s="5"/>
      <c r="O25" s="4"/>
    </row>
    <row r="26" spans="1:15">
      <c r="A26" s="4"/>
      <c r="B26" s="232"/>
      <c r="C26" s="15"/>
      <c r="D26" s="16"/>
      <c r="E26" s="11"/>
      <c r="F26" s="14"/>
      <c r="G26" s="13"/>
      <c r="H26" s="14"/>
      <c r="I26" s="14"/>
      <c r="J26" s="14"/>
      <c r="K26" s="14"/>
      <c r="L26" s="14"/>
      <c r="M26" s="14"/>
      <c r="N26" s="5"/>
      <c r="O26" s="4"/>
    </row>
    <row r="27" spans="1:15" ht="13.5" customHeight="1">
      <c r="A27" s="4"/>
      <c r="B27" s="232"/>
      <c r="C27" s="15"/>
      <c r="D27" s="16"/>
      <c r="E27" s="11"/>
      <c r="F27" s="14"/>
      <c r="G27" s="13"/>
      <c r="H27" s="319"/>
      <c r="I27" s="320" t="s">
        <v>42</v>
      </c>
      <c r="J27" s="321"/>
      <c r="K27" s="321"/>
      <c r="L27" s="322"/>
      <c r="M27" s="322"/>
      <c r="N27" s="5"/>
      <c r="O27" s="4"/>
    </row>
    <row r="28" spans="1:15" ht="10.5" customHeight="1">
      <c r="A28" s="4"/>
      <c r="B28" s="232"/>
      <c r="C28" s="12"/>
      <c r="D28" s="16"/>
      <c r="E28" s="18"/>
      <c r="F28" s="16"/>
      <c r="G28" s="13"/>
      <c r="H28" s="16"/>
      <c r="I28" s="323"/>
      <c r="J28" s="323"/>
      <c r="K28" s="323"/>
      <c r="L28" s="323"/>
      <c r="M28" s="496"/>
      <c r="N28" s="324"/>
      <c r="O28" s="4"/>
    </row>
    <row r="29" spans="1:15" ht="16.5" customHeight="1">
      <c r="A29" s="4"/>
      <c r="B29" s="232"/>
      <c r="C29" s="12"/>
      <c r="D29" s="16"/>
      <c r="E29" s="18"/>
      <c r="F29" s="16"/>
      <c r="G29" s="13"/>
      <c r="H29" s="16"/>
      <c r="I29" s="16" t="s">
        <v>391</v>
      </c>
      <c r="J29" s="16"/>
      <c r="K29" s="16"/>
      <c r="L29" s="16"/>
      <c r="M29" s="496"/>
      <c r="N29" s="325"/>
      <c r="O29" s="4"/>
    </row>
    <row r="30" spans="1:15" ht="10.5" customHeight="1">
      <c r="A30" s="4"/>
      <c r="B30" s="232"/>
      <c r="C30" s="12"/>
      <c r="D30" s="16"/>
      <c r="E30" s="18"/>
      <c r="F30" s="16"/>
      <c r="G30" s="13"/>
      <c r="H30" s="16"/>
      <c r="I30" s="16"/>
      <c r="J30" s="16"/>
      <c r="K30" s="16"/>
      <c r="L30" s="16"/>
      <c r="M30" s="496"/>
      <c r="N30" s="325"/>
      <c r="O30" s="4"/>
    </row>
    <row r="31" spans="1:15" ht="16.5" customHeight="1">
      <c r="A31" s="4"/>
      <c r="B31" s="232"/>
      <c r="C31" s="15"/>
      <c r="D31" s="16"/>
      <c r="E31" s="11"/>
      <c r="F31" s="14"/>
      <c r="G31" s="13"/>
      <c r="H31" s="14"/>
      <c r="I31" s="1379" t="s">
        <v>46</v>
      </c>
      <c r="J31" s="1379"/>
      <c r="K31" s="1386">
        <f>+capa!H25</f>
        <v>42156</v>
      </c>
      <c r="L31" s="1387"/>
      <c r="M31" s="496"/>
      <c r="N31" s="326"/>
      <c r="O31" s="4"/>
    </row>
    <row r="32" spans="1:15" ht="10.5" customHeight="1">
      <c r="A32" s="4"/>
      <c r="B32" s="232"/>
      <c r="C32" s="15"/>
      <c r="D32" s="16"/>
      <c r="E32" s="11"/>
      <c r="F32" s="14"/>
      <c r="G32" s="13"/>
      <c r="H32" s="14"/>
      <c r="I32" s="217"/>
      <c r="J32" s="217"/>
      <c r="K32" s="216"/>
      <c r="L32" s="216"/>
      <c r="M32" s="496"/>
      <c r="N32" s="326"/>
      <c r="O32" s="4"/>
    </row>
    <row r="33" spans="1:15" ht="16.5" customHeight="1">
      <c r="A33" s="4"/>
      <c r="B33" s="232"/>
      <c r="C33" s="12"/>
      <c r="D33" s="16"/>
      <c r="E33" s="18"/>
      <c r="F33" s="16"/>
      <c r="G33" s="13"/>
      <c r="H33" s="16"/>
      <c r="I33" s="1385" t="s">
        <v>266</v>
      </c>
      <c r="J33" s="1383"/>
      <c r="K33" s="1383"/>
      <c r="L33" s="1383"/>
      <c r="M33" s="496"/>
      <c r="N33" s="325"/>
      <c r="O33" s="4"/>
    </row>
    <row r="34" spans="1:15" ht="14.25" customHeight="1">
      <c r="A34" s="4"/>
      <c r="B34" s="232"/>
      <c r="C34" s="12"/>
      <c r="D34" s="16"/>
      <c r="E34" s="18"/>
      <c r="F34" s="16"/>
      <c r="G34" s="13"/>
      <c r="H34" s="16"/>
      <c r="I34" s="186"/>
      <c r="J34" s="214"/>
      <c r="K34" s="214"/>
      <c r="L34" s="214"/>
      <c r="M34" s="496"/>
      <c r="N34" s="325"/>
      <c r="O34" s="4"/>
    </row>
    <row r="35" spans="1:15" s="99" customFormat="1" ht="14.25" customHeight="1">
      <c r="A35" s="4"/>
      <c r="B35" s="232"/>
      <c r="C35" s="12"/>
      <c r="D35" s="16"/>
      <c r="E35" s="18"/>
      <c r="F35" s="16"/>
      <c r="G35" s="382"/>
      <c r="H35" s="16"/>
      <c r="I35" s="1336"/>
      <c r="J35" s="1336"/>
      <c r="K35" s="381"/>
      <c r="L35" s="381"/>
      <c r="M35" s="496"/>
      <c r="N35" s="325"/>
      <c r="O35" s="4"/>
    </row>
    <row r="36" spans="1:15" ht="20.25" customHeight="1">
      <c r="A36" s="4"/>
      <c r="B36" s="232"/>
      <c r="C36" s="15"/>
      <c r="D36" s="16"/>
      <c r="E36" s="11"/>
      <c r="F36" s="14"/>
      <c r="G36" s="13"/>
      <c r="H36" s="14"/>
      <c r="I36" s="1389" t="s">
        <v>267</v>
      </c>
      <c r="J36" s="1389"/>
      <c r="K36" s="1389"/>
      <c r="L36" s="1389"/>
      <c r="M36" s="496"/>
      <c r="N36" s="326"/>
      <c r="O36" s="4"/>
    </row>
    <row r="37" spans="1:15" ht="12.75" customHeight="1">
      <c r="A37" s="4"/>
      <c r="B37" s="232"/>
      <c r="C37" s="15"/>
      <c r="D37" s="16"/>
      <c r="E37" s="11"/>
      <c r="F37" s="14"/>
      <c r="G37" s="13"/>
      <c r="H37" s="14"/>
      <c r="I37" s="215" t="s">
        <v>268</v>
      </c>
      <c r="J37" s="215"/>
      <c r="K37" s="215"/>
      <c r="L37" s="215"/>
      <c r="M37" s="496"/>
      <c r="N37" s="326"/>
      <c r="O37" s="4"/>
    </row>
    <row r="38" spans="1:15" ht="12.75" customHeight="1">
      <c r="A38" s="4"/>
      <c r="B38" s="232"/>
      <c r="C38" s="15"/>
      <c r="D38" s="16"/>
      <c r="E38" s="11"/>
      <c r="F38" s="14"/>
      <c r="G38" s="13"/>
      <c r="H38" s="14"/>
      <c r="I38" s="1389" t="s">
        <v>303</v>
      </c>
      <c r="J38" s="1389"/>
      <c r="K38" s="1389"/>
      <c r="L38" s="1389"/>
      <c r="M38" s="496"/>
      <c r="N38" s="326"/>
      <c r="O38" s="4"/>
    </row>
    <row r="39" spans="1:15" ht="17.25" customHeight="1">
      <c r="A39" s="4"/>
      <c r="B39" s="232"/>
      <c r="C39" s="12"/>
      <c r="D39" s="16"/>
      <c r="E39" s="18"/>
      <c r="F39" s="16"/>
      <c r="G39" s="13"/>
      <c r="H39" s="16"/>
      <c r="I39" s="1391" t="s">
        <v>431</v>
      </c>
      <c r="J39" s="1389"/>
      <c r="K39" s="1389"/>
      <c r="L39" s="1389"/>
      <c r="M39" s="496"/>
      <c r="N39" s="325"/>
      <c r="O39" s="4"/>
    </row>
    <row r="40" spans="1:15" ht="15" customHeight="1">
      <c r="A40" s="4"/>
      <c r="B40" s="232"/>
      <c r="C40" s="15"/>
      <c r="D40" s="16"/>
      <c r="E40" s="11"/>
      <c r="F40" s="14"/>
      <c r="G40" s="13"/>
      <c r="H40" s="14"/>
      <c r="I40" s="1391" t="s">
        <v>302</v>
      </c>
      <c r="J40" s="1389"/>
      <c r="K40" s="1389"/>
      <c r="L40" s="1389"/>
      <c r="M40" s="496"/>
      <c r="N40" s="326"/>
      <c r="O40" s="4"/>
    </row>
    <row r="41" spans="1:15" ht="10.5" customHeight="1">
      <c r="A41" s="4"/>
      <c r="B41" s="232"/>
      <c r="C41" s="15"/>
      <c r="D41" s="16"/>
      <c r="E41" s="11"/>
      <c r="F41" s="14"/>
      <c r="G41" s="13"/>
      <c r="H41" s="14"/>
      <c r="I41" s="215"/>
      <c r="J41" s="215"/>
      <c r="K41" s="215"/>
      <c r="L41" s="215"/>
      <c r="M41" s="496"/>
      <c r="N41" s="326"/>
      <c r="O41" s="4"/>
    </row>
    <row r="42" spans="1:15" ht="16.5" customHeight="1">
      <c r="A42" s="4"/>
      <c r="B42" s="232"/>
      <c r="C42" s="15"/>
      <c r="D42" s="16"/>
      <c r="E42" s="11"/>
      <c r="F42" s="14"/>
      <c r="G42" s="13"/>
      <c r="H42" s="14"/>
      <c r="I42" s="1384" t="s">
        <v>51</v>
      </c>
      <c r="J42" s="1379"/>
      <c r="K42" s="1379"/>
      <c r="L42" s="1379"/>
      <c r="M42" s="496"/>
      <c r="N42" s="326"/>
      <c r="O42" s="4"/>
    </row>
    <row r="43" spans="1:15" ht="10.5" customHeight="1">
      <c r="A43" s="4"/>
      <c r="B43" s="232"/>
      <c r="C43" s="12"/>
      <c r="D43" s="16"/>
      <c r="E43" s="18"/>
      <c r="F43" s="16"/>
      <c r="G43" s="13"/>
      <c r="H43" s="16"/>
      <c r="I43" s="1390"/>
      <c r="J43" s="1390"/>
      <c r="K43" s="1390"/>
      <c r="L43" s="1390"/>
      <c r="M43" s="496"/>
      <c r="N43" s="325"/>
      <c r="O43" s="4"/>
    </row>
    <row r="44" spans="1:15" ht="16.5" customHeight="1">
      <c r="A44" s="4"/>
      <c r="B44" s="232"/>
      <c r="C44" s="15"/>
      <c r="D44" s="16"/>
      <c r="E44" s="11"/>
      <c r="F44" s="14"/>
      <c r="G44" s="13"/>
      <c r="H44" s="14"/>
      <c r="I44" s="1383" t="s">
        <v>23</v>
      </c>
      <c r="J44" s="1383"/>
      <c r="K44" s="1383"/>
      <c r="L44" s="1383"/>
      <c r="M44" s="496"/>
      <c r="N44" s="326"/>
      <c r="O44" s="4"/>
    </row>
    <row r="45" spans="1:15" ht="10.5" customHeight="1">
      <c r="A45" s="4"/>
      <c r="B45" s="232"/>
      <c r="C45" s="15"/>
      <c r="D45" s="16"/>
      <c r="E45" s="11"/>
      <c r="F45" s="14"/>
      <c r="G45" s="13"/>
      <c r="H45" s="14"/>
      <c r="I45" s="214"/>
      <c r="J45" s="214"/>
      <c r="K45" s="214"/>
      <c r="L45" s="214"/>
      <c r="M45" s="496"/>
      <c r="N45" s="326"/>
      <c r="O45" s="4"/>
    </row>
    <row r="46" spans="1:15" ht="16.5" customHeight="1">
      <c r="A46" s="4"/>
      <c r="B46" s="232"/>
      <c r="C46" s="12"/>
      <c r="D46" s="16"/>
      <c r="E46" s="18"/>
      <c r="F46" s="16"/>
      <c r="G46" s="13"/>
      <c r="H46" s="16"/>
      <c r="I46" s="1379" t="s">
        <v>19</v>
      </c>
      <c r="J46" s="1379"/>
      <c r="K46" s="1379"/>
      <c r="L46" s="1379"/>
      <c r="M46" s="496"/>
      <c r="N46" s="325"/>
      <c r="O46" s="4"/>
    </row>
    <row r="47" spans="1:15" ht="10.5" customHeight="1">
      <c r="A47" s="4"/>
      <c r="B47" s="232"/>
      <c r="C47" s="12"/>
      <c r="D47" s="16"/>
      <c r="E47" s="18"/>
      <c r="F47" s="16"/>
      <c r="G47" s="13"/>
      <c r="H47" s="16"/>
      <c r="I47" s="217"/>
      <c r="J47" s="217"/>
      <c r="K47" s="217"/>
      <c r="L47" s="217"/>
      <c r="M47" s="496"/>
      <c r="N47" s="325"/>
      <c r="O47" s="4"/>
    </row>
    <row r="48" spans="1:15" ht="16.5" customHeight="1">
      <c r="A48" s="4"/>
      <c r="B48" s="232"/>
      <c r="C48" s="817"/>
      <c r="D48" s="16"/>
      <c r="E48" s="11"/>
      <c r="F48" s="14"/>
      <c r="G48" s="13"/>
      <c r="H48" s="14"/>
      <c r="I48" s="1393" t="s">
        <v>10</v>
      </c>
      <c r="J48" s="1393"/>
      <c r="K48" s="1393"/>
      <c r="L48" s="1393"/>
      <c r="M48" s="496"/>
      <c r="N48" s="326"/>
      <c r="O48" s="4"/>
    </row>
    <row r="49" spans="1:15" ht="5.25" customHeight="1">
      <c r="A49" s="4"/>
      <c r="B49" s="232"/>
      <c r="C49" s="15"/>
      <c r="D49" s="16"/>
      <c r="E49" s="11"/>
      <c r="F49" s="14"/>
      <c r="G49" s="13"/>
      <c r="H49" s="14"/>
      <c r="I49" s="218"/>
      <c r="J49" s="218"/>
      <c r="K49" s="218"/>
      <c r="L49" s="218"/>
      <c r="M49" s="496"/>
      <c r="N49" s="326"/>
      <c r="O49" s="4"/>
    </row>
    <row r="50" spans="1:15" ht="12.75" customHeight="1">
      <c r="A50" s="4"/>
      <c r="B50" s="232"/>
      <c r="C50" s="15"/>
      <c r="D50" s="16"/>
      <c r="E50" s="11"/>
      <c r="F50" s="14"/>
      <c r="G50" s="13"/>
      <c r="H50" s="14"/>
      <c r="I50" s="7"/>
      <c r="J50" s="7"/>
      <c r="K50" s="7"/>
      <c r="L50" s="7"/>
      <c r="M50" s="473"/>
      <c r="N50" s="5"/>
      <c r="O50" s="4"/>
    </row>
    <row r="51" spans="1:15" ht="27.75" customHeight="1">
      <c r="A51" s="4"/>
      <c r="B51" s="232"/>
      <c r="C51" s="3"/>
      <c r="D51" s="7"/>
      <c r="E51" s="5"/>
      <c r="F51" s="2"/>
      <c r="G51" s="6"/>
      <c r="H51" s="2"/>
      <c r="I51" s="26"/>
      <c r="J51" s="26"/>
      <c r="K51" s="7"/>
      <c r="L51" s="7"/>
      <c r="M51" s="2"/>
      <c r="N51" s="5"/>
      <c r="O51" s="4"/>
    </row>
    <row r="52" spans="1:15" ht="20.25" customHeight="1">
      <c r="A52" s="4"/>
      <c r="B52" s="232"/>
      <c r="C52" s="5"/>
      <c r="D52" s="5"/>
      <c r="E52" s="5"/>
      <c r="F52" s="5"/>
      <c r="G52" s="5"/>
      <c r="H52" s="5"/>
      <c r="I52" s="5"/>
      <c r="J52" s="5"/>
      <c r="K52" s="5"/>
      <c r="L52" s="5"/>
      <c r="M52" s="5"/>
      <c r="N52" s="5"/>
      <c r="O52" s="4"/>
    </row>
    <row r="53" spans="1:15">
      <c r="A53" s="4"/>
      <c r="B53" s="377">
        <v>2</v>
      </c>
      <c r="C53" s="1392">
        <v>42156</v>
      </c>
      <c r="D53" s="1392"/>
      <c r="E53" s="1392"/>
      <c r="F53" s="1392"/>
      <c r="G53" s="1392"/>
      <c r="H53" s="1392"/>
      <c r="I53" s="7"/>
      <c r="J53" s="7"/>
      <c r="K53" s="7"/>
      <c r="L53" s="7"/>
      <c r="M53" s="7"/>
      <c r="O53" s="4"/>
    </row>
  </sheetData>
  <customSheetViews>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s>
  <mergeCells count="18">
    <mergeCell ref="C53:E53"/>
    <mergeCell ref="F53:H53"/>
    <mergeCell ref="I48:L48"/>
    <mergeCell ref="I46:L46"/>
    <mergeCell ref="I31:J31"/>
    <mergeCell ref="C4:H21"/>
    <mergeCell ref="F1:H1"/>
    <mergeCell ref="I44:L44"/>
    <mergeCell ref="I42:L42"/>
    <mergeCell ref="I33:L33"/>
    <mergeCell ref="K31:L31"/>
    <mergeCell ref="C2:G2"/>
    <mergeCell ref="C3:G3"/>
    <mergeCell ref="I36:L36"/>
    <mergeCell ref="I38:L38"/>
    <mergeCell ref="I43:L43"/>
    <mergeCell ref="I39:L39"/>
    <mergeCell ref="I40:L40"/>
  </mergeCells>
  <phoneticPr fontId="5" type="noConversion"/>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sheetPr codeName="Folha22" enableFormatConditionsCalculation="0">
    <tabColor indexed="55"/>
  </sheetPr>
  <dimension ref="A1:AG71"/>
  <sheetViews>
    <sheetView topLeftCell="A34" workbookViewId="0">
      <selection activeCell="EW151" sqref="EW151:FA155"/>
    </sheetView>
  </sheetViews>
  <sheetFormatPr defaultRowHeight="12.75"/>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6"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c r="A1" s="4"/>
      <c r="B1" s="222"/>
      <c r="C1" s="222"/>
      <c r="D1" s="222"/>
      <c r="E1" s="222"/>
      <c r="F1" s="222"/>
      <c r="G1" s="223"/>
      <c r="H1" s="223"/>
      <c r="I1" s="223"/>
      <c r="J1" s="223"/>
      <c r="K1" s="223"/>
      <c r="L1" s="223"/>
      <c r="M1" s="223"/>
      <c r="N1" s="223"/>
      <c r="O1" s="223"/>
      <c r="P1" s="223"/>
      <c r="Q1" s="223"/>
      <c r="R1" s="223"/>
      <c r="S1" s="223"/>
      <c r="T1" s="223"/>
      <c r="U1" s="223"/>
      <c r="V1" s="223"/>
      <c r="W1" s="223"/>
      <c r="X1" s="1462" t="s">
        <v>335</v>
      </c>
      <c r="Y1" s="1462"/>
      <c r="Z1" s="1462"/>
      <c r="AA1" s="1462"/>
      <c r="AB1" s="1462"/>
      <c r="AC1" s="1462"/>
      <c r="AD1" s="1462"/>
      <c r="AE1" s="1462"/>
      <c r="AF1" s="1462"/>
      <c r="AG1" s="4"/>
    </row>
    <row r="2" spans="1:33" ht="6" customHeight="1">
      <c r="A2" s="224"/>
      <c r="B2" s="1465"/>
      <c r="C2" s="1465"/>
      <c r="D2" s="1465"/>
      <c r="E2" s="19"/>
      <c r="F2" s="19"/>
      <c r="G2" s="19"/>
      <c r="H2" s="19"/>
      <c r="I2" s="19"/>
      <c r="J2" s="221"/>
      <c r="K2" s="221"/>
      <c r="L2" s="221"/>
      <c r="M2" s="221"/>
      <c r="N2" s="221"/>
      <c r="O2" s="221"/>
      <c r="P2" s="221"/>
      <c r="Q2" s="221"/>
      <c r="R2" s="221"/>
      <c r="S2" s="221"/>
      <c r="T2" s="221"/>
      <c r="U2" s="221"/>
      <c r="V2" s="221"/>
      <c r="W2" s="221"/>
      <c r="X2" s="221"/>
      <c r="Y2" s="221"/>
      <c r="Z2" s="7"/>
      <c r="AA2" s="7"/>
      <c r="AB2" s="7"/>
      <c r="AC2" s="7"/>
      <c r="AD2" s="7"/>
      <c r="AE2" s="7"/>
      <c r="AF2" s="7"/>
      <c r="AG2" s="4"/>
    </row>
    <row r="3" spans="1:33" ht="12" customHeight="1">
      <c r="A3" s="224"/>
      <c r="B3" s="7"/>
      <c r="C3" s="7"/>
      <c r="D3" s="7"/>
      <c r="E3" s="7"/>
      <c r="F3" s="7"/>
      <c r="G3" s="7"/>
      <c r="H3" s="7"/>
      <c r="I3" s="7"/>
      <c r="J3" s="7"/>
      <c r="K3" s="7"/>
      <c r="L3" s="7"/>
      <c r="M3" s="7"/>
      <c r="N3" s="7"/>
      <c r="O3" s="7"/>
      <c r="P3" s="7"/>
      <c r="Q3" s="7"/>
      <c r="R3" s="7"/>
      <c r="S3" s="7"/>
      <c r="T3" s="7"/>
      <c r="U3" s="7"/>
      <c r="V3" s="7"/>
      <c r="W3" s="7"/>
      <c r="X3" s="7"/>
      <c r="Y3" s="7"/>
      <c r="Z3" s="7"/>
      <c r="AA3" s="7"/>
      <c r="AB3" s="20"/>
      <c r="AC3" s="7"/>
      <c r="AD3" s="20"/>
      <c r="AE3" s="7"/>
      <c r="AF3" s="7"/>
      <c r="AG3" s="4"/>
    </row>
    <row r="4" spans="1:33" s="10" customFormat="1" ht="13.5" customHeight="1">
      <c r="A4" s="225"/>
      <c r="B4" s="17"/>
      <c r="C4" s="80"/>
      <c r="D4" s="74"/>
      <c r="E4" s="74"/>
      <c r="F4" s="74"/>
      <c r="G4" s="74"/>
      <c r="H4" s="74"/>
      <c r="I4" s="74"/>
      <c r="J4" s="74"/>
      <c r="K4" s="74"/>
      <c r="L4" s="74"/>
      <c r="M4" s="74"/>
      <c r="N4" s="74"/>
      <c r="O4" s="74"/>
      <c r="P4" s="74"/>
      <c r="Q4" s="74"/>
      <c r="R4" s="81"/>
      <c r="S4" s="81"/>
      <c r="T4" s="81"/>
      <c r="U4" s="81"/>
      <c r="V4" s="81"/>
      <c r="W4" s="81"/>
      <c r="X4" s="81"/>
      <c r="Y4" s="81"/>
      <c r="Z4" s="81"/>
      <c r="AA4" s="81"/>
      <c r="AB4" s="81"/>
      <c r="AC4" s="81"/>
      <c r="AD4" s="81"/>
      <c r="AE4" s="81"/>
      <c r="AF4" s="7"/>
      <c r="AG4" s="9"/>
    </row>
    <row r="5" spans="1:33" ht="3.75" customHeight="1">
      <c r="A5" s="224"/>
      <c r="B5" s="7"/>
      <c r="C5" s="11"/>
      <c r="D5" s="11"/>
      <c r="E5" s="11"/>
      <c r="F5" s="1629"/>
      <c r="G5" s="1629"/>
      <c r="H5" s="1629"/>
      <c r="I5" s="1629"/>
      <c r="J5" s="1629"/>
      <c r="K5" s="1629"/>
      <c r="L5" s="1629"/>
      <c r="M5" s="11"/>
      <c r="N5" s="11"/>
      <c r="O5" s="11"/>
      <c r="P5" s="11"/>
      <c r="Q5" s="11"/>
      <c r="R5" s="5"/>
      <c r="S5" s="5"/>
      <c r="T5" s="5"/>
      <c r="U5" s="64"/>
      <c r="V5" s="5"/>
      <c r="W5" s="5"/>
      <c r="X5" s="5"/>
      <c r="Y5" s="5"/>
      <c r="Z5" s="5"/>
      <c r="AA5" s="5"/>
      <c r="AB5" s="5"/>
      <c r="AC5" s="5"/>
      <c r="AD5" s="5"/>
      <c r="AE5" s="5"/>
      <c r="AF5" s="7"/>
      <c r="AG5" s="4"/>
    </row>
    <row r="6" spans="1:33" ht="9.75" customHeight="1">
      <c r="A6" s="224"/>
      <c r="B6" s="7"/>
      <c r="C6" s="11"/>
      <c r="D6" s="11"/>
      <c r="E6" s="13"/>
      <c r="F6" s="1626"/>
      <c r="G6" s="1626"/>
      <c r="H6" s="1626"/>
      <c r="I6" s="1626"/>
      <c r="J6" s="1626"/>
      <c r="K6" s="1626"/>
      <c r="L6" s="1626"/>
      <c r="M6" s="1626"/>
      <c r="N6" s="1626"/>
      <c r="O6" s="1626"/>
      <c r="P6" s="1626"/>
      <c r="Q6" s="1626"/>
      <c r="R6" s="1626"/>
      <c r="S6" s="1626"/>
      <c r="T6" s="1626"/>
      <c r="U6" s="1626"/>
      <c r="V6" s="1626"/>
      <c r="W6" s="13"/>
      <c r="X6" s="1626"/>
      <c r="Y6" s="1626"/>
      <c r="Z6" s="1626"/>
      <c r="AA6" s="1626"/>
      <c r="AB6" s="1626"/>
      <c r="AC6" s="1626"/>
      <c r="AD6" s="1626"/>
      <c r="AE6" s="13"/>
      <c r="AF6" s="7"/>
      <c r="AG6" s="4"/>
    </row>
    <row r="7" spans="1:33" ht="12.75" customHeight="1">
      <c r="A7" s="224"/>
      <c r="B7" s="7"/>
      <c r="C7" s="11"/>
      <c r="D7" s="11"/>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5"/>
      <c r="AG7" s="4"/>
    </row>
    <row r="8" spans="1:33" s="65" customFormat="1" ht="15" customHeight="1">
      <c r="A8" s="370"/>
      <c r="B8" s="82"/>
      <c r="C8" s="62"/>
      <c r="D8" s="63"/>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76"/>
      <c r="AG8" s="61"/>
    </row>
    <row r="9" spans="1:33" ht="12" customHeight="1">
      <c r="A9" s="224"/>
      <c r="B9" s="7"/>
      <c r="C9" s="46"/>
      <c r="D9" s="16"/>
      <c r="E9" s="77"/>
      <c r="F9" s="77"/>
      <c r="G9" s="77"/>
      <c r="H9" s="77"/>
      <c r="I9" s="77"/>
      <c r="J9" s="77"/>
      <c r="K9" s="77"/>
      <c r="L9" s="77"/>
      <c r="M9" s="77"/>
      <c r="N9" s="77"/>
      <c r="O9" s="77"/>
      <c r="P9" s="77"/>
      <c r="Q9" s="77"/>
      <c r="R9" s="77"/>
      <c r="S9" s="77"/>
      <c r="T9" s="77"/>
      <c r="U9" s="77"/>
      <c r="V9" s="77"/>
      <c r="W9" s="77"/>
      <c r="X9" s="77"/>
      <c r="Y9" s="77"/>
      <c r="Z9" s="77"/>
      <c r="AA9" s="77"/>
      <c r="AB9" s="25"/>
      <c r="AC9" s="77"/>
      <c r="AD9" s="25"/>
      <c r="AE9" s="77"/>
      <c r="AF9" s="5"/>
      <c r="AG9" s="4"/>
    </row>
    <row r="10" spans="1:33" ht="12" customHeight="1">
      <c r="A10" s="224"/>
      <c r="B10" s="7"/>
      <c r="C10" s="46"/>
      <c r="D10" s="16"/>
      <c r="E10" s="77"/>
      <c r="F10" s="77"/>
      <c r="G10" s="77"/>
      <c r="H10" s="77"/>
      <c r="I10" s="77"/>
      <c r="J10" s="77"/>
      <c r="K10" s="77"/>
      <c r="L10" s="77"/>
      <c r="M10" s="77"/>
      <c r="N10" s="77"/>
      <c r="O10" s="77"/>
      <c r="P10" s="77"/>
      <c r="Q10" s="77"/>
      <c r="R10" s="77"/>
      <c r="S10" s="77"/>
      <c r="T10" s="77"/>
      <c r="U10" s="77"/>
      <c r="V10" s="77"/>
      <c r="W10" s="77"/>
      <c r="X10" s="77"/>
      <c r="Y10" s="77"/>
      <c r="Z10" s="77"/>
      <c r="AA10" s="77"/>
      <c r="AB10" s="25"/>
      <c r="AC10" s="77"/>
      <c r="AD10" s="25"/>
      <c r="AE10" s="77"/>
      <c r="AF10" s="5"/>
      <c r="AG10" s="4"/>
    </row>
    <row r="11" spans="1:33" ht="12" customHeight="1">
      <c r="A11" s="224"/>
      <c r="B11" s="7"/>
      <c r="C11" s="46"/>
      <c r="D11" s="16"/>
      <c r="E11" s="77"/>
      <c r="F11" s="77"/>
      <c r="G11" s="77"/>
      <c r="H11" s="77"/>
      <c r="I11" s="77"/>
      <c r="J11" s="77"/>
      <c r="K11" s="77"/>
      <c r="L11" s="77"/>
      <c r="M11" s="77"/>
      <c r="N11" s="77"/>
      <c r="O11" s="77"/>
      <c r="P11" s="77"/>
      <c r="Q11" s="77"/>
      <c r="R11" s="77"/>
      <c r="S11" s="77"/>
      <c r="T11" s="77"/>
      <c r="U11" s="77"/>
      <c r="V11" s="77"/>
      <c r="W11" s="77"/>
      <c r="X11" s="77"/>
      <c r="Y11" s="77"/>
      <c r="Z11" s="77"/>
      <c r="AA11" s="77"/>
      <c r="AB11" s="25"/>
      <c r="AC11" s="77"/>
      <c r="AD11" s="25"/>
      <c r="AE11" s="77"/>
      <c r="AF11" s="5"/>
      <c r="AG11" s="4"/>
    </row>
    <row r="12" spans="1:33" ht="12" customHeight="1">
      <c r="A12" s="224"/>
      <c r="B12" s="7"/>
      <c r="C12" s="46"/>
      <c r="D12" s="16"/>
      <c r="E12" s="77"/>
      <c r="F12" s="77"/>
      <c r="G12" s="77"/>
      <c r="H12" s="77"/>
      <c r="I12" s="77"/>
      <c r="J12" s="77"/>
      <c r="K12" s="77"/>
      <c r="L12" s="77"/>
      <c r="M12" s="77"/>
      <c r="N12" s="77"/>
      <c r="O12" s="77"/>
      <c r="P12" s="77"/>
      <c r="Q12" s="77"/>
      <c r="R12" s="77"/>
      <c r="S12" s="77"/>
      <c r="T12" s="77"/>
      <c r="U12" s="77"/>
      <c r="V12" s="77"/>
      <c r="W12" s="77"/>
      <c r="X12" s="77"/>
      <c r="Y12" s="77"/>
      <c r="Z12" s="77"/>
      <c r="AA12" s="77"/>
      <c r="AB12" s="25"/>
      <c r="AC12" s="77"/>
      <c r="AD12" s="25"/>
      <c r="AE12" s="77"/>
      <c r="AF12" s="5"/>
      <c r="AG12" s="4"/>
    </row>
    <row r="13" spans="1:33" ht="12" customHeight="1">
      <c r="A13" s="224"/>
      <c r="B13" s="7"/>
      <c r="C13" s="46"/>
      <c r="D13" s="16"/>
      <c r="E13" s="77"/>
      <c r="F13" s="77"/>
      <c r="G13" s="77"/>
      <c r="H13" s="77"/>
      <c r="I13" s="77"/>
      <c r="J13" s="77"/>
      <c r="K13" s="77"/>
      <c r="L13" s="77"/>
      <c r="M13" s="77"/>
      <c r="N13" s="77"/>
      <c r="O13" s="77"/>
      <c r="P13" s="77"/>
      <c r="Q13" s="77"/>
      <c r="R13" s="77"/>
      <c r="S13" s="77"/>
      <c r="T13" s="77"/>
      <c r="U13" s="77"/>
      <c r="V13" s="77"/>
      <c r="W13" s="77"/>
      <c r="X13" s="77"/>
      <c r="Y13" s="77"/>
      <c r="Z13" s="77"/>
      <c r="AA13" s="77"/>
      <c r="AB13" s="25"/>
      <c r="AC13" s="77"/>
      <c r="AD13" s="25"/>
      <c r="AE13" s="77"/>
      <c r="AF13" s="5"/>
      <c r="AG13" s="4"/>
    </row>
    <row r="14" spans="1:33" ht="12" customHeight="1">
      <c r="A14" s="224"/>
      <c r="B14" s="7"/>
      <c r="C14" s="46"/>
      <c r="D14" s="16"/>
      <c r="E14" s="77"/>
      <c r="F14" s="77"/>
      <c r="G14" s="77"/>
      <c r="H14" s="77"/>
      <c r="I14" s="77"/>
      <c r="J14" s="77"/>
      <c r="K14" s="77"/>
      <c r="L14" s="77"/>
      <c r="M14" s="77"/>
      <c r="N14" s="77"/>
      <c r="O14" s="77"/>
      <c r="P14" s="77"/>
      <c r="Q14" s="77"/>
      <c r="R14" s="77"/>
      <c r="S14" s="77"/>
      <c r="T14" s="77"/>
      <c r="U14" s="77"/>
      <c r="V14" s="77"/>
      <c r="W14" s="77"/>
      <c r="X14" s="77"/>
      <c r="Y14" s="77"/>
      <c r="Z14" s="77"/>
      <c r="AA14" s="77"/>
      <c r="AB14" s="25"/>
      <c r="AC14" s="77"/>
      <c r="AD14" s="25"/>
      <c r="AE14" s="77"/>
      <c r="AF14" s="5"/>
      <c r="AG14" s="4"/>
    </row>
    <row r="15" spans="1:33" ht="12" customHeight="1">
      <c r="A15" s="224"/>
      <c r="B15" s="7"/>
      <c r="C15" s="46"/>
      <c r="D15" s="16"/>
      <c r="E15" s="77"/>
      <c r="F15" s="77"/>
      <c r="G15" s="77"/>
      <c r="H15" s="77"/>
      <c r="I15" s="77"/>
      <c r="J15" s="77"/>
      <c r="K15" s="77"/>
      <c r="L15" s="77"/>
      <c r="M15" s="77"/>
      <c r="N15" s="77"/>
      <c r="O15" s="77"/>
      <c r="P15" s="77"/>
      <c r="Q15" s="77"/>
      <c r="R15" s="77"/>
      <c r="S15" s="77"/>
      <c r="T15" s="77"/>
      <c r="U15" s="77"/>
      <c r="V15" s="77"/>
      <c r="W15" s="77"/>
      <c r="X15" s="77"/>
      <c r="Y15" s="77"/>
      <c r="Z15" s="77"/>
      <c r="AA15" s="77"/>
      <c r="AB15" s="25"/>
      <c r="AC15" s="77"/>
      <c r="AD15" s="25"/>
      <c r="AE15" s="77"/>
      <c r="AF15" s="5"/>
      <c r="AG15" s="4"/>
    </row>
    <row r="16" spans="1:33" ht="12" customHeight="1">
      <c r="A16" s="224"/>
      <c r="B16" s="7"/>
      <c r="C16" s="46"/>
      <c r="D16" s="16"/>
      <c r="E16" s="77"/>
      <c r="F16" s="77"/>
      <c r="G16" s="77"/>
      <c r="H16" s="77"/>
      <c r="I16" s="77"/>
      <c r="J16" s="77"/>
      <c r="K16" s="77"/>
      <c r="L16" s="77"/>
      <c r="M16" s="77"/>
      <c r="N16" s="77"/>
      <c r="O16" s="77"/>
      <c r="P16" s="77"/>
      <c r="Q16" s="77"/>
      <c r="R16" s="77"/>
      <c r="S16" s="77"/>
      <c r="T16" s="77"/>
      <c r="U16" s="77"/>
      <c r="V16" s="77"/>
      <c r="W16" s="77"/>
      <c r="X16" s="77"/>
      <c r="Y16" s="77"/>
      <c r="Z16" s="77"/>
      <c r="AA16" s="77"/>
      <c r="AB16" s="25"/>
      <c r="AC16" s="77"/>
      <c r="AD16" s="25"/>
      <c r="AE16" s="77"/>
      <c r="AF16" s="5"/>
      <c r="AG16" s="4"/>
    </row>
    <row r="17" spans="1:33" ht="12" customHeight="1">
      <c r="A17" s="224"/>
      <c r="B17" s="7"/>
      <c r="C17" s="46"/>
      <c r="D17" s="16"/>
      <c r="E17" s="77"/>
      <c r="F17" s="77"/>
      <c r="G17" s="77"/>
      <c r="H17" s="77"/>
      <c r="I17" s="77"/>
      <c r="J17" s="77"/>
      <c r="K17" s="77"/>
      <c r="L17" s="77"/>
      <c r="M17" s="77"/>
      <c r="N17" s="77"/>
      <c r="O17" s="77"/>
      <c r="P17" s="77"/>
      <c r="Q17" s="77"/>
      <c r="R17" s="77"/>
      <c r="S17" s="77"/>
      <c r="T17" s="77"/>
      <c r="U17" s="77"/>
      <c r="V17" s="77"/>
      <c r="W17" s="77"/>
      <c r="X17" s="77"/>
      <c r="Y17" s="77"/>
      <c r="Z17" s="77"/>
      <c r="AA17" s="77"/>
      <c r="AB17" s="25"/>
      <c r="AC17" s="77"/>
      <c r="AD17" s="25"/>
      <c r="AE17" s="77"/>
      <c r="AF17" s="5"/>
      <c r="AG17" s="4"/>
    </row>
    <row r="18" spans="1:33" ht="12" customHeight="1">
      <c r="A18" s="224"/>
      <c r="B18" s="7"/>
      <c r="C18" s="46"/>
      <c r="D18" s="16"/>
      <c r="E18" s="77"/>
      <c r="F18" s="77"/>
      <c r="G18" s="77"/>
      <c r="H18" s="77"/>
      <c r="I18" s="77"/>
      <c r="J18" s="77"/>
      <c r="K18" s="77"/>
      <c r="L18" s="77"/>
      <c r="M18" s="77"/>
      <c r="N18" s="77"/>
      <c r="O18" s="77"/>
      <c r="P18" s="77"/>
      <c r="Q18" s="77"/>
      <c r="R18" s="77"/>
      <c r="S18" s="77"/>
      <c r="T18" s="77"/>
      <c r="U18" s="77"/>
      <c r="V18" s="77"/>
      <c r="W18" s="77"/>
      <c r="X18" s="77"/>
      <c r="Y18" s="77"/>
      <c r="Z18" s="77"/>
      <c r="AA18" s="77"/>
      <c r="AB18" s="25"/>
      <c r="AC18" s="77"/>
      <c r="AD18" s="25"/>
      <c r="AE18" s="77"/>
      <c r="AF18" s="5"/>
      <c r="AG18" s="4"/>
    </row>
    <row r="19" spans="1:33" ht="12" customHeight="1">
      <c r="A19" s="224"/>
      <c r="B19" s="7"/>
      <c r="C19" s="46"/>
      <c r="D19" s="16"/>
      <c r="E19" s="77"/>
      <c r="F19" s="77"/>
      <c r="G19" s="77"/>
      <c r="H19" s="77"/>
      <c r="I19" s="77"/>
      <c r="J19" s="77"/>
      <c r="K19" s="77"/>
      <c r="L19" s="77"/>
      <c r="M19" s="77"/>
      <c r="N19" s="77"/>
      <c r="O19" s="77"/>
      <c r="P19" s="77"/>
      <c r="Q19" s="77"/>
      <c r="R19" s="77"/>
      <c r="S19" s="77"/>
      <c r="T19" s="77"/>
      <c r="U19" s="77"/>
      <c r="V19" s="77"/>
      <c r="W19" s="77"/>
      <c r="X19" s="77"/>
      <c r="Y19" s="77"/>
      <c r="Z19" s="77"/>
      <c r="AA19" s="77"/>
      <c r="AB19" s="25"/>
      <c r="AC19" s="77"/>
      <c r="AD19" s="25"/>
      <c r="AE19" s="77"/>
      <c r="AF19" s="5"/>
      <c r="AG19" s="4"/>
    </row>
    <row r="20" spans="1:33" ht="12" customHeight="1">
      <c r="A20" s="224"/>
      <c r="B20" s="7"/>
      <c r="C20" s="46"/>
      <c r="D20" s="16"/>
      <c r="E20" s="77"/>
      <c r="F20" s="77"/>
      <c r="G20" s="77"/>
      <c r="H20" s="77"/>
      <c r="I20" s="77"/>
      <c r="J20" s="77"/>
      <c r="K20" s="77"/>
      <c r="L20" s="77"/>
      <c r="M20" s="77"/>
      <c r="N20" s="77"/>
      <c r="O20" s="77"/>
      <c r="P20" s="77"/>
      <c r="Q20" s="77"/>
      <c r="R20" s="77"/>
      <c r="S20" s="77"/>
      <c r="T20" s="77"/>
      <c r="U20" s="77"/>
      <c r="V20" s="77"/>
      <c r="W20" s="77"/>
      <c r="X20" s="77"/>
      <c r="Y20" s="77"/>
      <c r="Z20" s="77"/>
      <c r="AA20" s="77"/>
      <c r="AB20" s="25"/>
      <c r="AC20" s="77"/>
      <c r="AD20" s="25"/>
      <c r="AE20" s="77"/>
      <c r="AF20" s="5"/>
      <c r="AG20" s="4"/>
    </row>
    <row r="21" spans="1:33" ht="12" customHeight="1">
      <c r="A21" s="224"/>
      <c r="B21" s="7"/>
      <c r="C21" s="46"/>
      <c r="D21" s="16"/>
      <c r="E21" s="77"/>
      <c r="F21" s="77"/>
      <c r="G21" s="77"/>
      <c r="H21" s="77"/>
      <c r="I21" s="77"/>
      <c r="J21" s="77"/>
      <c r="K21" s="77"/>
      <c r="L21" s="77"/>
      <c r="M21" s="77"/>
      <c r="N21" s="77"/>
      <c r="O21" s="77"/>
      <c r="P21" s="77"/>
      <c r="Q21" s="77"/>
      <c r="R21" s="77"/>
      <c r="S21" s="77"/>
      <c r="T21" s="77"/>
      <c r="U21" s="77"/>
      <c r="V21" s="77"/>
      <c r="W21" s="77"/>
      <c r="X21" s="77"/>
      <c r="Y21" s="77"/>
      <c r="Z21" s="77"/>
      <c r="AA21" s="77"/>
      <c r="AB21" s="25"/>
      <c r="AC21" s="77"/>
      <c r="AD21" s="25"/>
      <c r="AE21" s="77"/>
      <c r="AF21" s="5"/>
      <c r="AG21" s="4"/>
    </row>
    <row r="22" spans="1:33" ht="12" customHeight="1">
      <c r="A22" s="224"/>
      <c r="B22" s="7"/>
      <c r="C22" s="46"/>
      <c r="D22" s="16"/>
      <c r="E22" s="77"/>
      <c r="F22" s="77"/>
      <c r="G22" s="77"/>
      <c r="H22" s="77"/>
      <c r="I22" s="77"/>
      <c r="J22" s="77"/>
      <c r="K22" s="77"/>
      <c r="L22" s="77"/>
      <c r="M22" s="77"/>
      <c r="N22" s="77"/>
      <c r="O22" s="77"/>
      <c r="P22" s="77"/>
      <c r="Q22" s="77"/>
      <c r="R22" s="77"/>
      <c r="S22" s="77"/>
      <c r="T22" s="77"/>
      <c r="U22" s="77"/>
      <c r="V22" s="77"/>
      <c r="W22" s="77"/>
      <c r="X22" s="77"/>
      <c r="Y22" s="77"/>
      <c r="Z22" s="77"/>
      <c r="AA22" s="77"/>
      <c r="AB22" s="25"/>
      <c r="AC22" s="77"/>
      <c r="AD22" s="25"/>
      <c r="AE22" s="77"/>
      <c r="AF22" s="5"/>
      <c r="AG22" s="4"/>
    </row>
    <row r="23" spans="1:33" ht="12" customHeight="1">
      <c r="A23" s="224"/>
      <c r="B23" s="7"/>
      <c r="C23" s="46"/>
      <c r="D23" s="16"/>
      <c r="E23" s="77"/>
      <c r="F23" s="77"/>
      <c r="G23" s="77"/>
      <c r="H23" s="77"/>
      <c r="I23" s="77"/>
      <c r="J23" s="77"/>
      <c r="K23" s="77"/>
      <c r="L23" s="77"/>
      <c r="M23" s="77"/>
      <c r="N23" s="77"/>
      <c r="O23" s="77"/>
      <c r="P23" s="77"/>
      <c r="Q23" s="77"/>
      <c r="R23" s="77"/>
      <c r="S23" s="77"/>
      <c r="T23" s="77"/>
      <c r="U23" s="77"/>
      <c r="V23" s="77"/>
      <c r="W23" s="77"/>
      <c r="X23" s="77"/>
      <c r="Y23" s="77"/>
      <c r="Z23" s="77"/>
      <c r="AA23" s="77"/>
      <c r="AB23" s="25"/>
      <c r="AC23" s="77"/>
      <c r="AD23" s="25"/>
      <c r="AE23" s="77"/>
      <c r="AF23" s="5"/>
      <c r="AG23" s="4"/>
    </row>
    <row r="24" spans="1:33" ht="12" customHeight="1">
      <c r="A24" s="224"/>
      <c r="B24" s="7"/>
      <c r="C24" s="46"/>
      <c r="D24" s="16"/>
      <c r="E24" s="77"/>
      <c r="F24" s="77"/>
      <c r="G24" s="77"/>
      <c r="H24" s="77"/>
      <c r="I24" s="77"/>
      <c r="J24" s="77"/>
      <c r="K24" s="77"/>
      <c r="L24" s="77"/>
      <c r="M24" s="77"/>
      <c r="N24" s="77"/>
      <c r="O24" s="77"/>
      <c r="P24" s="77"/>
      <c r="Q24" s="77"/>
      <c r="R24" s="77"/>
      <c r="S24" s="77"/>
      <c r="T24" s="77"/>
      <c r="U24" s="77"/>
      <c r="V24" s="77"/>
      <c r="W24" s="77"/>
      <c r="X24" s="77"/>
      <c r="Y24" s="77"/>
      <c r="Z24" s="77"/>
      <c r="AA24" s="77"/>
      <c r="AB24" s="25"/>
      <c r="AC24" s="77"/>
      <c r="AD24" s="25"/>
      <c r="AE24" s="77"/>
      <c r="AF24" s="5"/>
      <c r="AG24" s="4"/>
    </row>
    <row r="25" spans="1:33" ht="12" customHeight="1">
      <c r="A25" s="224"/>
      <c r="B25" s="7"/>
      <c r="C25" s="46"/>
      <c r="D25" s="16"/>
      <c r="E25" s="77"/>
      <c r="F25" s="77"/>
      <c r="G25" s="77"/>
      <c r="H25" s="77"/>
      <c r="I25" s="77"/>
      <c r="J25" s="77"/>
      <c r="K25" s="77"/>
      <c r="L25" s="77"/>
      <c r="M25" s="77"/>
      <c r="N25" s="77"/>
      <c r="O25" s="77"/>
      <c r="P25" s="77"/>
      <c r="Q25" s="77"/>
      <c r="R25" s="77"/>
      <c r="S25" s="77"/>
      <c r="T25" s="77"/>
      <c r="U25" s="77"/>
      <c r="V25" s="77"/>
      <c r="W25" s="77"/>
      <c r="X25" s="77"/>
      <c r="Y25" s="77"/>
      <c r="Z25" s="77"/>
      <c r="AA25" s="77"/>
      <c r="AB25" s="25"/>
      <c r="AC25" s="77"/>
      <c r="AD25" s="25"/>
      <c r="AE25" s="77"/>
      <c r="AF25" s="5"/>
      <c r="AG25" s="4"/>
    </row>
    <row r="26" spans="1:33" ht="12" customHeight="1">
      <c r="A26" s="224"/>
      <c r="B26" s="7"/>
      <c r="C26" s="46"/>
      <c r="D26" s="16"/>
      <c r="E26" s="77"/>
      <c r="F26" s="77"/>
      <c r="G26" s="77"/>
      <c r="H26" s="77"/>
      <c r="I26" s="77"/>
      <c r="J26" s="77"/>
      <c r="K26" s="77"/>
      <c r="L26" s="77"/>
      <c r="M26" s="77"/>
      <c r="N26" s="77"/>
      <c r="O26" s="77"/>
      <c r="P26" s="77"/>
      <c r="Q26" s="77"/>
      <c r="R26" s="77"/>
      <c r="S26" s="77"/>
      <c r="T26" s="77"/>
      <c r="U26" s="77"/>
      <c r="V26" s="77"/>
      <c r="W26" s="77"/>
      <c r="X26" s="77"/>
      <c r="Y26" s="77"/>
      <c r="Z26" s="77"/>
      <c r="AA26" s="77"/>
      <c r="AB26" s="25"/>
      <c r="AC26" s="77"/>
      <c r="AD26" s="25"/>
      <c r="AE26" s="77"/>
      <c r="AF26" s="5"/>
      <c r="AG26" s="4"/>
    </row>
    <row r="27" spans="1:33" ht="12" customHeight="1">
      <c r="A27" s="224"/>
      <c r="B27" s="7"/>
      <c r="C27" s="46"/>
      <c r="D27" s="16"/>
      <c r="E27" s="77"/>
      <c r="F27" s="77"/>
      <c r="G27" s="77"/>
      <c r="H27" s="77"/>
      <c r="I27" s="77"/>
      <c r="J27" s="77"/>
      <c r="K27" s="77"/>
      <c r="L27" s="77"/>
      <c r="M27" s="77"/>
      <c r="N27" s="77"/>
      <c r="O27" s="77"/>
      <c r="P27" s="77"/>
      <c r="Q27" s="77"/>
      <c r="R27" s="77"/>
      <c r="S27" s="77"/>
      <c r="T27" s="77"/>
      <c r="U27" s="77"/>
      <c r="V27" s="77"/>
      <c r="W27" s="77"/>
      <c r="X27" s="77"/>
      <c r="Y27" s="77"/>
      <c r="Z27" s="77"/>
      <c r="AA27" s="77"/>
      <c r="AB27" s="25"/>
      <c r="AC27" s="77"/>
      <c r="AD27" s="25"/>
      <c r="AE27" s="77"/>
      <c r="AF27" s="5"/>
      <c r="AG27" s="4"/>
    </row>
    <row r="28" spans="1:33" ht="12" customHeight="1">
      <c r="A28" s="224"/>
      <c r="B28" s="7"/>
      <c r="C28" s="46"/>
      <c r="D28" s="16"/>
      <c r="E28" s="77"/>
      <c r="F28" s="77"/>
      <c r="G28" s="77"/>
      <c r="H28" s="77"/>
      <c r="I28" s="77"/>
      <c r="J28" s="77"/>
      <c r="K28" s="77"/>
      <c r="L28" s="77"/>
      <c r="M28" s="77"/>
      <c r="N28" s="77"/>
      <c r="O28" s="77"/>
      <c r="P28" s="77"/>
      <c r="Q28" s="77"/>
      <c r="R28" s="77"/>
      <c r="S28" s="77"/>
      <c r="T28" s="77"/>
      <c r="U28" s="77"/>
      <c r="V28" s="77"/>
      <c r="W28" s="77"/>
      <c r="X28" s="77"/>
      <c r="Y28" s="77"/>
      <c r="Z28" s="77"/>
      <c r="AA28" s="77"/>
      <c r="AB28" s="25"/>
      <c r="AC28" s="77"/>
      <c r="AD28" s="25"/>
      <c r="AE28" s="77"/>
      <c r="AF28" s="5"/>
      <c r="AG28" s="4"/>
    </row>
    <row r="29" spans="1:33" ht="6" customHeight="1">
      <c r="A29" s="224"/>
      <c r="B29" s="7"/>
      <c r="C29" s="46"/>
      <c r="D29" s="16"/>
      <c r="E29" s="16"/>
      <c r="F29" s="16"/>
      <c r="G29" s="16"/>
      <c r="H29" s="16"/>
      <c r="I29" s="16"/>
      <c r="J29" s="16"/>
      <c r="K29" s="16"/>
      <c r="L29" s="16"/>
      <c r="M29" s="16"/>
      <c r="N29" s="16"/>
      <c r="O29" s="16"/>
      <c r="P29" s="16"/>
      <c r="Q29" s="16"/>
      <c r="R29" s="14"/>
      <c r="S29" s="14"/>
      <c r="T29" s="14"/>
      <c r="U29" s="14"/>
      <c r="V29" s="22"/>
      <c r="W29" s="14"/>
      <c r="X29" s="14"/>
      <c r="Y29" s="14"/>
      <c r="Z29" s="14"/>
      <c r="AA29" s="14"/>
      <c r="AB29" s="14"/>
      <c r="AC29" s="14"/>
      <c r="AD29" s="14"/>
      <c r="AE29" s="14"/>
      <c r="AF29" s="5"/>
      <c r="AG29" s="4"/>
    </row>
    <row r="30" spans="1:33" ht="6" customHeight="1">
      <c r="A30" s="224"/>
      <c r="B30" s="7"/>
      <c r="C30" s="55"/>
      <c r="D30" s="16"/>
      <c r="E30" s="16"/>
      <c r="F30" s="16"/>
      <c r="G30" s="16"/>
      <c r="H30" s="16"/>
      <c r="I30" s="16"/>
      <c r="J30" s="16"/>
      <c r="K30" s="16"/>
      <c r="L30" s="16"/>
      <c r="M30" s="16"/>
      <c r="N30" s="16"/>
      <c r="O30" s="16"/>
      <c r="P30" s="16"/>
      <c r="Q30" s="16"/>
      <c r="R30" s="14"/>
      <c r="S30" s="14"/>
      <c r="T30" s="14"/>
      <c r="U30" s="14"/>
      <c r="V30" s="22"/>
      <c r="W30" s="14"/>
      <c r="X30" s="14"/>
      <c r="Y30" s="14"/>
      <c r="Z30" s="14"/>
      <c r="AA30" s="14"/>
      <c r="AB30" s="14"/>
      <c r="AC30" s="14"/>
      <c r="AD30" s="14"/>
      <c r="AE30" s="14"/>
      <c r="AF30" s="5"/>
      <c r="AG30" s="4"/>
    </row>
    <row r="31" spans="1:33" ht="9" customHeight="1">
      <c r="A31" s="224"/>
      <c r="B31" s="7"/>
      <c r="C31" s="52"/>
      <c r="D31" s="52"/>
      <c r="E31" s="52"/>
      <c r="F31" s="52"/>
      <c r="G31" s="52"/>
      <c r="H31" s="52"/>
      <c r="I31" s="52"/>
      <c r="J31" s="16"/>
      <c r="K31" s="16"/>
      <c r="L31" s="16"/>
      <c r="M31" s="16"/>
      <c r="N31" s="16"/>
      <c r="O31" s="16"/>
      <c r="P31" s="16"/>
      <c r="Q31" s="16"/>
      <c r="R31" s="14"/>
      <c r="S31" s="14"/>
      <c r="T31" s="14"/>
      <c r="U31" s="14"/>
      <c r="V31" s="22"/>
      <c r="W31" s="14"/>
      <c r="X31" s="14"/>
      <c r="Y31" s="14"/>
      <c r="Z31" s="14"/>
      <c r="AA31" s="14"/>
      <c r="AB31" s="14"/>
      <c r="AC31" s="14"/>
      <c r="AD31" s="14"/>
      <c r="AE31" s="14"/>
      <c r="AF31" s="5"/>
      <c r="AG31" s="4"/>
    </row>
    <row r="32" spans="1:33" ht="12.75" customHeight="1">
      <c r="A32" s="224"/>
      <c r="B32" s="7"/>
      <c r="C32" s="46"/>
      <c r="D32" s="16"/>
      <c r="E32" s="16"/>
      <c r="F32" s="16"/>
      <c r="G32" s="16"/>
      <c r="H32" s="16"/>
      <c r="I32" s="16"/>
      <c r="J32" s="16"/>
      <c r="K32" s="16"/>
      <c r="L32" s="16"/>
      <c r="M32" s="16"/>
      <c r="N32" s="16"/>
      <c r="O32" s="16"/>
      <c r="P32" s="16"/>
      <c r="Q32" s="16"/>
      <c r="R32" s="14"/>
      <c r="S32" s="14"/>
      <c r="T32" s="14"/>
      <c r="U32" s="14"/>
      <c r="V32" s="22"/>
      <c r="W32" s="14"/>
      <c r="X32" s="14"/>
      <c r="Y32" s="14"/>
      <c r="Z32" s="14"/>
      <c r="AA32" s="14"/>
      <c r="AB32" s="14"/>
      <c r="AC32" s="14"/>
      <c r="AD32" s="14"/>
      <c r="AE32" s="14"/>
      <c r="AF32" s="5"/>
      <c r="AG32" s="4"/>
    </row>
    <row r="33" spans="1:33" ht="12.75" customHeight="1">
      <c r="A33" s="224"/>
      <c r="B33" s="7"/>
      <c r="C33" s="46"/>
      <c r="D33" s="16"/>
      <c r="E33" s="16"/>
      <c r="F33" s="16"/>
      <c r="G33" s="16"/>
      <c r="H33" s="16"/>
      <c r="I33" s="16"/>
      <c r="J33" s="16"/>
      <c r="K33" s="16"/>
      <c r="L33" s="16"/>
      <c r="M33" s="16"/>
      <c r="N33" s="16"/>
      <c r="O33" s="16"/>
      <c r="P33" s="16"/>
      <c r="Q33" s="16"/>
      <c r="R33" s="14"/>
      <c r="S33" s="14"/>
      <c r="T33" s="14"/>
      <c r="U33" s="14"/>
      <c r="V33" s="22"/>
      <c r="W33" s="14"/>
      <c r="X33" s="14"/>
      <c r="Y33" s="14"/>
      <c r="Z33" s="14"/>
      <c r="AA33" s="14"/>
      <c r="AB33" s="14"/>
      <c r="AC33" s="14"/>
      <c r="AD33" s="14"/>
      <c r="AE33" s="14"/>
      <c r="AF33" s="5"/>
      <c r="AG33" s="4"/>
    </row>
    <row r="34" spans="1:33" ht="15.75" customHeight="1">
      <c r="A34" s="224"/>
      <c r="B34" s="7"/>
      <c r="C34" s="46"/>
      <c r="D34" s="16"/>
      <c r="E34" s="16"/>
      <c r="F34" s="16"/>
      <c r="G34" s="16"/>
      <c r="H34" s="16"/>
      <c r="I34" s="16"/>
      <c r="J34" s="16"/>
      <c r="K34" s="16"/>
      <c r="L34" s="16"/>
      <c r="M34" s="16"/>
      <c r="N34" s="16"/>
      <c r="O34" s="16"/>
      <c r="P34" s="16"/>
      <c r="Q34" s="16"/>
      <c r="R34" s="14"/>
      <c r="S34" s="14"/>
      <c r="T34" s="14"/>
      <c r="U34" s="14"/>
      <c r="V34" s="22"/>
      <c r="W34" s="14"/>
      <c r="X34" s="14"/>
      <c r="Y34" s="14"/>
      <c r="Z34" s="14"/>
      <c r="AA34" s="14"/>
      <c r="AB34" s="14"/>
      <c r="AC34" s="14"/>
      <c r="AD34" s="14"/>
      <c r="AE34" s="14"/>
      <c r="AF34" s="5"/>
      <c r="AG34" s="4"/>
    </row>
    <row r="35" spans="1:33" ht="20.25" customHeight="1">
      <c r="A35" s="224"/>
      <c r="B35" s="7"/>
      <c r="C35" s="46"/>
      <c r="D35" s="16"/>
      <c r="E35" s="16"/>
      <c r="F35" s="16"/>
      <c r="G35" s="16"/>
      <c r="H35" s="16"/>
      <c r="I35" s="16"/>
      <c r="J35" s="16"/>
      <c r="K35" s="16"/>
      <c r="L35" s="16"/>
      <c r="M35" s="16"/>
      <c r="N35" s="16"/>
      <c r="O35" s="16"/>
      <c r="P35" s="16"/>
      <c r="Q35" s="16"/>
      <c r="R35" s="14"/>
      <c r="S35" s="14"/>
      <c r="T35" s="14"/>
      <c r="U35" s="14"/>
      <c r="V35" s="22"/>
      <c r="W35" s="14"/>
      <c r="X35" s="14"/>
      <c r="Y35" s="14"/>
      <c r="Z35" s="14"/>
      <c r="AA35" s="14"/>
      <c r="AB35" s="14"/>
      <c r="AC35" s="14"/>
      <c r="AD35" s="14"/>
      <c r="AE35" s="14"/>
      <c r="AF35" s="5"/>
      <c r="AG35" s="4"/>
    </row>
    <row r="36" spans="1:33" ht="15.75" customHeight="1">
      <c r="A36" s="224"/>
      <c r="B36" s="7"/>
      <c r="C36" s="46"/>
      <c r="D36" s="16"/>
      <c r="E36" s="16"/>
      <c r="F36" s="16"/>
      <c r="G36" s="16"/>
      <c r="H36" s="16"/>
      <c r="I36" s="16"/>
      <c r="J36" s="16"/>
      <c r="K36" s="16"/>
      <c r="L36" s="16"/>
      <c r="M36" s="16"/>
      <c r="N36" s="16"/>
      <c r="O36" s="16"/>
      <c r="P36" s="16"/>
      <c r="Q36" s="16"/>
      <c r="R36" s="14"/>
      <c r="S36" s="14"/>
      <c r="T36" s="14"/>
      <c r="U36" s="14"/>
      <c r="V36" s="22"/>
      <c r="W36" s="14"/>
      <c r="X36" s="14"/>
      <c r="Y36" s="14"/>
      <c r="Z36" s="14"/>
      <c r="AA36" s="14"/>
      <c r="AB36" s="14"/>
      <c r="AC36" s="14"/>
      <c r="AD36" s="14"/>
      <c r="AE36" s="14"/>
      <c r="AF36" s="5"/>
      <c r="AG36" s="4"/>
    </row>
    <row r="37" spans="1:33" ht="12.75" customHeight="1">
      <c r="A37" s="224"/>
      <c r="B37" s="7"/>
      <c r="C37" s="46"/>
      <c r="D37" s="16"/>
      <c r="E37" s="16"/>
      <c r="F37" s="16"/>
      <c r="G37" s="16"/>
      <c r="H37" s="16"/>
      <c r="I37" s="16"/>
      <c r="J37" s="16"/>
      <c r="K37" s="16"/>
      <c r="L37" s="16"/>
      <c r="M37" s="16"/>
      <c r="N37" s="16"/>
      <c r="O37" s="16"/>
      <c r="P37" s="16"/>
      <c r="Q37" s="16"/>
      <c r="R37" s="14"/>
      <c r="S37" s="14"/>
      <c r="T37" s="14"/>
      <c r="U37" s="14"/>
      <c r="V37" s="22"/>
      <c r="W37" s="14"/>
      <c r="X37" s="14"/>
      <c r="Y37" s="14"/>
      <c r="Z37" s="14"/>
      <c r="AA37" s="14"/>
      <c r="AB37" s="14"/>
      <c r="AC37" s="14"/>
      <c r="AD37" s="14"/>
      <c r="AE37" s="14"/>
      <c r="AF37" s="5"/>
      <c r="AG37" s="4"/>
    </row>
    <row r="38" spans="1:33" ht="12" customHeight="1">
      <c r="A38" s="224"/>
      <c r="B38" s="7"/>
      <c r="C38" s="46"/>
      <c r="D38" s="16"/>
      <c r="E38" s="16"/>
      <c r="F38" s="16"/>
      <c r="G38" s="16"/>
      <c r="H38" s="16"/>
      <c r="I38" s="16"/>
      <c r="J38" s="16"/>
      <c r="K38" s="16"/>
      <c r="L38" s="16"/>
      <c r="M38" s="16"/>
      <c r="N38" s="16"/>
      <c r="O38" s="16"/>
      <c r="P38" s="16"/>
      <c r="Q38" s="16"/>
      <c r="R38" s="14"/>
      <c r="S38" s="14"/>
      <c r="T38" s="14"/>
      <c r="U38" s="14"/>
      <c r="V38" s="22"/>
      <c r="W38" s="14"/>
      <c r="X38" s="14"/>
      <c r="Y38" s="14"/>
      <c r="Z38" s="14"/>
      <c r="AA38" s="14"/>
      <c r="AB38" s="14"/>
      <c r="AC38" s="14"/>
      <c r="AD38" s="14"/>
      <c r="AE38" s="14"/>
      <c r="AF38" s="5"/>
      <c r="AG38" s="4"/>
    </row>
    <row r="39" spans="1:33" ht="12.75" customHeight="1">
      <c r="A39" s="224"/>
      <c r="B39" s="7"/>
      <c r="C39" s="46"/>
      <c r="D39" s="16"/>
      <c r="E39" s="16"/>
      <c r="F39" s="16"/>
      <c r="G39" s="16"/>
      <c r="H39" s="16"/>
      <c r="I39" s="16"/>
      <c r="J39" s="16"/>
      <c r="K39" s="16"/>
      <c r="L39" s="16"/>
      <c r="M39" s="16"/>
      <c r="N39" s="16"/>
      <c r="O39" s="16"/>
      <c r="P39" s="16"/>
      <c r="Q39" s="16"/>
      <c r="R39" s="14"/>
      <c r="S39" s="14"/>
      <c r="T39" s="14"/>
      <c r="U39" s="14"/>
      <c r="V39" s="22"/>
      <c r="W39" s="14"/>
      <c r="X39" s="14"/>
      <c r="Y39" s="14"/>
      <c r="Z39" s="14"/>
      <c r="AA39" s="14"/>
      <c r="AB39" s="14"/>
      <c r="AC39" s="14"/>
      <c r="AD39" s="14"/>
      <c r="AE39" s="14"/>
      <c r="AF39" s="5"/>
      <c r="AG39" s="4"/>
    </row>
    <row r="40" spans="1:33" ht="12.75" customHeight="1">
      <c r="A40" s="224"/>
      <c r="B40" s="7"/>
      <c r="C40" s="46"/>
      <c r="D40" s="16"/>
      <c r="E40" s="16"/>
      <c r="F40" s="16"/>
      <c r="G40" s="16"/>
      <c r="H40" s="16"/>
      <c r="I40" s="16"/>
      <c r="J40" s="16"/>
      <c r="K40" s="16"/>
      <c r="L40" s="16"/>
      <c r="M40" s="16"/>
      <c r="N40" s="16"/>
      <c r="O40" s="16"/>
      <c r="P40" s="16"/>
      <c r="Q40" s="16"/>
      <c r="R40" s="14"/>
      <c r="S40" s="14"/>
      <c r="T40" s="14"/>
      <c r="U40" s="14"/>
      <c r="V40" s="22"/>
      <c r="W40" s="14"/>
      <c r="X40" s="14"/>
      <c r="Y40" s="14"/>
      <c r="Z40" s="14"/>
      <c r="AA40" s="14"/>
      <c r="AB40" s="14"/>
      <c r="AC40" s="14"/>
      <c r="AD40" s="14"/>
      <c r="AE40" s="14"/>
      <c r="AF40" s="5"/>
      <c r="AG40" s="4"/>
    </row>
    <row r="41" spans="1:33" ht="10.5" customHeight="1">
      <c r="A41" s="224"/>
      <c r="B41" s="7"/>
      <c r="C41" s="46"/>
      <c r="D41" s="16"/>
      <c r="E41" s="16"/>
      <c r="F41" s="16"/>
      <c r="G41" s="16"/>
      <c r="H41" s="16"/>
      <c r="I41" s="16"/>
      <c r="J41" s="16"/>
      <c r="K41" s="16"/>
      <c r="L41" s="16"/>
      <c r="M41" s="16"/>
      <c r="N41" s="16"/>
      <c r="O41" s="16"/>
      <c r="P41" s="16"/>
      <c r="Q41" s="16"/>
      <c r="R41" s="14"/>
      <c r="S41" s="14"/>
      <c r="T41" s="14"/>
      <c r="U41" s="14"/>
      <c r="V41" s="22"/>
      <c r="W41" s="14"/>
      <c r="X41" s="14"/>
      <c r="Y41" s="14"/>
      <c r="Z41" s="14"/>
      <c r="AA41" s="14"/>
      <c r="AB41" s="14"/>
      <c r="AC41" s="14"/>
      <c r="AD41" s="14"/>
      <c r="AE41" s="14"/>
      <c r="AF41" s="5"/>
      <c r="AG41" s="4"/>
    </row>
    <row r="42" spans="1:33" ht="19.5" customHeight="1">
      <c r="A42" s="224"/>
      <c r="B42" s="7"/>
      <c r="C42" s="7"/>
      <c r="D42" s="7"/>
      <c r="E42" s="7"/>
      <c r="F42" s="7"/>
      <c r="G42" s="7"/>
      <c r="H42" s="7"/>
      <c r="I42" s="7"/>
      <c r="J42" s="7"/>
      <c r="K42" s="7"/>
      <c r="L42" s="7"/>
      <c r="M42" s="7"/>
      <c r="N42" s="7"/>
      <c r="O42" s="7"/>
      <c r="P42" s="7"/>
      <c r="Q42" s="7"/>
      <c r="R42" s="57"/>
      <c r="S42" s="57"/>
      <c r="T42" s="7"/>
      <c r="U42" s="7"/>
      <c r="V42" s="7"/>
      <c r="W42" s="7"/>
      <c r="X42" s="7"/>
      <c r="Y42" s="7"/>
      <c r="Z42" s="7"/>
      <c r="AA42" s="7"/>
      <c r="AB42" s="20"/>
      <c r="AC42" s="7"/>
      <c r="AD42" s="20"/>
      <c r="AE42" s="7"/>
      <c r="AF42" s="5"/>
      <c r="AG42" s="4"/>
    </row>
    <row r="43" spans="1:33" ht="9" customHeight="1">
      <c r="A43" s="224"/>
      <c r="B43" s="7"/>
      <c r="C43" s="80"/>
      <c r="D43" s="74"/>
      <c r="E43" s="74"/>
      <c r="F43" s="74"/>
      <c r="G43" s="74"/>
      <c r="H43" s="74"/>
      <c r="I43" s="74"/>
      <c r="J43" s="74"/>
      <c r="K43" s="74"/>
      <c r="L43" s="74"/>
      <c r="M43" s="74"/>
      <c r="N43" s="74"/>
      <c r="O43" s="74"/>
      <c r="P43" s="74"/>
      <c r="Q43" s="74"/>
      <c r="R43" s="81"/>
      <c r="S43" s="81"/>
      <c r="T43" s="81"/>
      <c r="U43" s="81"/>
      <c r="V43" s="81"/>
      <c r="W43" s="81"/>
      <c r="X43" s="81"/>
      <c r="Y43" s="81"/>
      <c r="Z43" s="81"/>
      <c r="AA43" s="81"/>
      <c r="AB43" s="81"/>
      <c r="AC43" s="81"/>
      <c r="AD43" s="81"/>
      <c r="AE43" s="81"/>
      <c r="AF43" s="5"/>
      <c r="AG43" s="4"/>
    </row>
    <row r="44" spans="1:33" ht="3.75" customHeight="1">
      <c r="A44" s="224"/>
      <c r="B44" s="7"/>
      <c r="C44" s="11"/>
      <c r="D44" s="11"/>
      <c r="E44" s="11"/>
      <c r="F44" s="11"/>
      <c r="G44" s="11"/>
      <c r="H44" s="11"/>
      <c r="I44" s="11"/>
      <c r="J44" s="11"/>
      <c r="K44" s="11"/>
      <c r="L44" s="11"/>
      <c r="M44" s="11"/>
      <c r="N44" s="11"/>
      <c r="O44" s="11"/>
      <c r="P44" s="11"/>
      <c r="Q44" s="11"/>
      <c r="R44" s="5"/>
      <c r="S44" s="5"/>
      <c r="T44" s="5"/>
      <c r="U44" s="5"/>
      <c r="V44" s="5"/>
      <c r="W44" s="5"/>
      <c r="X44" s="5"/>
      <c r="Y44" s="5"/>
      <c r="Z44" s="5"/>
      <c r="AA44" s="5"/>
      <c r="AB44" s="5"/>
      <c r="AC44" s="5"/>
      <c r="AD44" s="5"/>
      <c r="AE44" s="5"/>
      <c r="AF44" s="5"/>
      <c r="AG44" s="4"/>
    </row>
    <row r="45" spans="1:33" ht="11.25" customHeight="1">
      <c r="A45" s="224"/>
      <c r="B45" s="7"/>
      <c r="C45" s="11"/>
      <c r="D45" s="11"/>
      <c r="E45" s="13"/>
      <c r="F45" s="1626"/>
      <c r="G45" s="1626"/>
      <c r="H45" s="1626"/>
      <c r="I45" s="1626"/>
      <c r="J45" s="1626"/>
      <c r="K45" s="1626"/>
      <c r="L45" s="1626"/>
      <c r="M45" s="1626"/>
      <c r="N45" s="1626"/>
      <c r="O45" s="1626"/>
      <c r="P45" s="1626"/>
      <c r="Q45" s="1626"/>
      <c r="R45" s="1626"/>
      <c r="S45" s="1626"/>
      <c r="T45" s="1626"/>
      <c r="U45" s="1626"/>
      <c r="V45" s="1626"/>
      <c r="W45" s="13"/>
      <c r="X45" s="1626"/>
      <c r="Y45" s="1626"/>
      <c r="Z45" s="1626"/>
      <c r="AA45" s="1626"/>
      <c r="AB45" s="1626"/>
      <c r="AC45" s="1626"/>
      <c r="AD45" s="1626"/>
      <c r="AE45" s="13"/>
      <c r="AF45" s="7"/>
      <c r="AG45" s="4"/>
    </row>
    <row r="46" spans="1:33" ht="12.75" customHeight="1">
      <c r="A46" s="224"/>
      <c r="B46" s="7"/>
      <c r="C46" s="11"/>
      <c r="D46" s="11"/>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5"/>
      <c r="AG46" s="4"/>
    </row>
    <row r="47" spans="1:33" ht="6" customHeight="1">
      <c r="A47" s="224"/>
      <c r="B47" s="7"/>
      <c r="C47" s="11"/>
      <c r="D47" s="11"/>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5"/>
      <c r="AG47" s="4"/>
    </row>
    <row r="48" spans="1:33" s="53" customFormat="1" ht="12" customHeight="1">
      <c r="A48" s="371"/>
      <c r="B48" s="51"/>
      <c r="C48" s="58"/>
      <c r="D48" s="52"/>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7"/>
      <c r="AG48" s="50"/>
    </row>
    <row r="49" spans="1:33" ht="10.5" customHeight="1">
      <c r="A49" s="224"/>
      <c r="B49" s="7"/>
      <c r="C49" s="46"/>
      <c r="D49" s="16"/>
      <c r="E49" s="77"/>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77"/>
      <c r="AF49" s="5"/>
      <c r="AG49" s="4"/>
    </row>
    <row r="50" spans="1:33" ht="12" customHeight="1">
      <c r="A50" s="224"/>
      <c r="B50" s="7"/>
      <c r="C50" s="46"/>
      <c r="D50" s="16"/>
      <c r="E50" s="77"/>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77"/>
      <c r="AF50" s="5"/>
      <c r="AG50" s="4"/>
    </row>
    <row r="51" spans="1:33" ht="12" customHeight="1">
      <c r="A51" s="224"/>
      <c r="B51" s="7"/>
      <c r="C51" s="46"/>
      <c r="D51" s="16"/>
      <c r="E51" s="77"/>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77"/>
      <c r="AF51" s="5"/>
      <c r="AG51" s="4"/>
    </row>
    <row r="52" spans="1:33" ht="12" customHeight="1">
      <c r="A52" s="224"/>
      <c r="B52" s="7"/>
      <c r="C52" s="46"/>
      <c r="D52" s="16"/>
      <c r="E52" s="77"/>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77"/>
      <c r="AF52" s="5"/>
      <c r="AG52" s="4"/>
    </row>
    <row r="53" spans="1:33" ht="12" customHeight="1">
      <c r="A53" s="224"/>
      <c r="B53" s="7"/>
      <c r="C53" s="46"/>
      <c r="D53" s="16"/>
      <c r="E53" s="77"/>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77"/>
      <c r="AF53" s="5"/>
      <c r="AG53" s="4"/>
    </row>
    <row r="54" spans="1:33" ht="12" customHeight="1">
      <c r="A54" s="224"/>
      <c r="B54" s="7"/>
      <c r="C54" s="46"/>
      <c r="D54" s="16"/>
      <c r="E54" s="77"/>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77"/>
      <c r="AF54" s="5"/>
      <c r="AG54" s="4"/>
    </row>
    <row r="55" spans="1:33" ht="12" customHeight="1">
      <c r="A55" s="224"/>
      <c r="B55" s="7"/>
      <c r="C55" s="46"/>
      <c r="D55" s="16"/>
      <c r="E55" s="77"/>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77"/>
      <c r="AF55" s="5"/>
      <c r="AG55" s="4"/>
    </row>
    <row r="56" spans="1:33" ht="12" customHeight="1">
      <c r="A56" s="224"/>
      <c r="B56" s="7"/>
      <c r="C56" s="46"/>
      <c r="D56" s="16"/>
      <c r="E56" s="77"/>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77"/>
      <c r="AF56" s="5"/>
      <c r="AG56" s="4"/>
    </row>
    <row r="57" spans="1:33" ht="12" customHeight="1">
      <c r="A57" s="224"/>
      <c r="B57" s="7"/>
      <c r="C57" s="46"/>
      <c r="D57" s="16"/>
      <c r="E57" s="77"/>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77"/>
      <c r="AF57" s="5"/>
      <c r="AG57" s="4"/>
    </row>
    <row r="58" spans="1:33" ht="12" customHeight="1">
      <c r="A58" s="224"/>
      <c r="B58" s="7"/>
      <c r="C58" s="46"/>
      <c r="D58" s="16"/>
      <c r="E58" s="77"/>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77"/>
      <c r="AF58" s="5"/>
      <c r="AG58" s="4"/>
    </row>
    <row r="59" spans="1:33" ht="12" customHeight="1">
      <c r="A59" s="224"/>
      <c r="B59" s="7"/>
      <c r="C59" s="46"/>
      <c r="D59" s="16"/>
      <c r="E59" s="77"/>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77"/>
      <c r="AF59" s="5"/>
      <c r="AG59" s="4"/>
    </row>
    <row r="60" spans="1:33" ht="12" customHeight="1">
      <c r="A60" s="224"/>
      <c r="B60" s="7"/>
      <c r="C60" s="46"/>
      <c r="D60" s="16"/>
      <c r="E60" s="77"/>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77"/>
      <c r="AF60" s="5"/>
      <c r="AG60" s="4"/>
    </row>
    <row r="61" spans="1:33" ht="12" customHeight="1">
      <c r="A61" s="224"/>
      <c r="B61" s="7"/>
      <c r="C61" s="46"/>
      <c r="D61" s="16"/>
      <c r="E61" s="77"/>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77"/>
      <c r="AF61" s="5"/>
      <c r="AG61" s="4"/>
    </row>
    <row r="62" spans="1:33" ht="12" customHeight="1">
      <c r="A62" s="224"/>
      <c r="B62" s="7"/>
      <c r="C62" s="46"/>
      <c r="D62" s="16"/>
      <c r="E62" s="77"/>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77"/>
      <c r="AF62" s="5"/>
      <c r="AG62" s="4"/>
    </row>
    <row r="63" spans="1:33" ht="12" customHeight="1">
      <c r="A63" s="224"/>
      <c r="B63" s="7"/>
      <c r="C63" s="46"/>
      <c r="D63" s="16"/>
      <c r="E63" s="77"/>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77"/>
      <c r="AF63" s="5"/>
      <c r="AG63" s="4"/>
    </row>
    <row r="64" spans="1:33" ht="12" customHeight="1">
      <c r="A64" s="224"/>
      <c r="B64" s="7"/>
      <c r="C64" s="46"/>
      <c r="D64" s="16"/>
      <c r="E64" s="77"/>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77"/>
      <c r="AF64" s="5"/>
      <c r="AG64" s="4"/>
    </row>
    <row r="65" spans="1:33" ht="12" customHeight="1">
      <c r="A65" s="224"/>
      <c r="B65" s="7"/>
      <c r="C65" s="46"/>
      <c r="D65" s="16"/>
      <c r="E65" s="77"/>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77"/>
      <c r="AF65" s="5"/>
      <c r="AG65" s="4"/>
    </row>
    <row r="66" spans="1:33" ht="12" customHeight="1">
      <c r="A66" s="224"/>
      <c r="B66" s="7"/>
      <c r="C66" s="46"/>
      <c r="D66" s="16"/>
      <c r="E66" s="77"/>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77"/>
      <c r="AF66" s="5"/>
      <c r="AG66" s="4"/>
    </row>
    <row r="67" spans="1:33" ht="12" customHeight="1">
      <c r="A67" s="224"/>
      <c r="B67" s="7"/>
      <c r="C67" s="46"/>
      <c r="D67" s="16"/>
      <c r="E67" s="77"/>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77"/>
      <c r="AF67" s="5"/>
      <c r="AG67" s="4"/>
    </row>
    <row r="68" spans="1:33" ht="12" customHeight="1">
      <c r="A68" s="224"/>
      <c r="B68" s="7"/>
      <c r="C68" s="46"/>
      <c r="D68" s="16"/>
      <c r="E68" s="77"/>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77"/>
      <c r="AF68" s="5"/>
      <c r="AG68" s="7"/>
    </row>
    <row r="69" spans="1:33" s="70" customFormat="1" ht="9" customHeight="1">
      <c r="A69" s="372"/>
      <c r="B69" s="69"/>
      <c r="C69" s="72"/>
      <c r="D69" s="24"/>
      <c r="E69" s="73"/>
      <c r="F69" s="73"/>
      <c r="G69" s="73"/>
      <c r="H69" s="78"/>
      <c r="I69" s="78"/>
      <c r="J69" s="78"/>
      <c r="K69" s="78"/>
      <c r="L69" s="78"/>
      <c r="M69" s="78"/>
      <c r="N69" s="78"/>
      <c r="O69" s="78"/>
      <c r="P69" s="78"/>
      <c r="Q69" s="78"/>
      <c r="R69" s="78"/>
      <c r="S69" s="78"/>
      <c r="T69" s="78"/>
      <c r="U69" s="78"/>
      <c r="V69" s="78"/>
      <c r="W69" s="78"/>
      <c r="X69" s="78"/>
      <c r="Y69" s="78"/>
      <c r="Z69" s="78"/>
      <c r="AA69" s="78"/>
      <c r="AB69" s="78"/>
      <c r="AC69" s="78"/>
      <c r="AD69" s="78"/>
      <c r="AE69" s="78"/>
      <c r="AF69" s="69"/>
      <c r="AG69" s="69"/>
    </row>
    <row r="70" spans="1:33" ht="11.25" customHeight="1">
      <c r="A70" s="224"/>
      <c r="B70" s="1"/>
      <c r="C70" s="45"/>
      <c r="D70" s="16"/>
      <c r="E70" s="79"/>
      <c r="F70" s="79"/>
      <c r="G70" s="79"/>
      <c r="H70" s="79"/>
      <c r="I70" s="79"/>
      <c r="J70" s="79"/>
      <c r="K70" s="79"/>
      <c r="L70" s="79"/>
      <c r="M70" s="79"/>
      <c r="N70" s="79"/>
      <c r="O70" s="79"/>
      <c r="P70" s="79"/>
      <c r="Q70" s="79"/>
      <c r="R70" s="79"/>
      <c r="S70" s="79"/>
      <c r="T70" s="79"/>
      <c r="U70" s="79"/>
      <c r="V70" s="78"/>
      <c r="W70" s="79"/>
      <c r="X70" s="79"/>
      <c r="Y70" s="79"/>
      <c r="Z70" s="79"/>
      <c r="AA70" s="79"/>
      <c r="AB70" s="79"/>
      <c r="AC70" s="79"/>
      <c r="AD70" s="79"/>
      <c r="AE70" s="79"/>
      <c r="AF70" s="5"/>
      <c r="AG70" s="7"/>
    </row>
    <row r="71" spans="1:33" ht="13.5" customHeight="1">
      <c r="A71" s="224"/>
      <c r="B71" s="375">
        <v>22</v>
      </c>
      <c r="C71" s="1627">
        <v>42156</v>
      </c>
      <c r="D71" s="1628"/>
      <c r="E71" s="1628"/>
      <c r="F71" s="1628"/>
      <c r="G71" s="1624"/>
      <c r="H71" s="1625"/>
      <c r="I71" s="7"/>
      <c r="J71" s="7"/>
      <c r="K71" s="7"/>
      <c r="L71" s="7"/>
      <c r="M71" s="7"/>
      <c r="N71" s="7"/>
      <c r="O71" s="7"/>
      <c r="P71" s="7"/>
      <c r="Q71" s="7"/>
      <c r="R71" s="7"/>
      <c r="S71" s="7"/>
      <c r="T71" s="7"/>
      <c r="U71" s="7"/>
      <c r="V71" s="78"/>
      <c r="W71" s="7"/>
      <c r="X71" s="7"/>
      <c r="Y71" s="7"/>
      <c r="Z71" s="7"/>
      <c r="AA71" s="7"/>
      <c r="AB71" s="7"/>
      <c r="AC71" s="7"/>
      <c r="AD71" s="7"/>
      <c r="AE71" s="7"/>
      <c r="AF71" s="7"/>
      <c r="AG71" s="7"/>
    </row>
  </sheetData>
  <customSheetViews>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5" type="noConversion"/>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21.xml><?xml version="1.0" encoding="utf-8"?>
<worksheet xmlns="http://schemas.openxmlformats.org/spreadsheetml/2006/main" xmlns:r="http://schemas.openxmlformats.org/officeDocument/2006/relationships">
  <sheetPr codeName="Folha23" enableFormatConditionsCalculation="0">
    <tabColor indexed="55"/>
  </sheetPr>
  <dimension ref="A1:AG73"/>
  <sheetViews>
    <sheetView topLeftCell="A7" workbookViewId="0">
      <selection activeCell="EW151" sqref="EW151:FA155"/>
    </sheetView>
  </sheetViews>
  <sheetFormatPr defaultRowHeight="12.75"/>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6"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c r="A1" s="4"/>
      <c r="B1" s="1534" t="s">
        <v>338</v>
      </c>
      <c r="C1" s="1534"/>
      <c r="D1" s="1534"/>
      <c r="E1" s="1534"/>
      <c r="F1" s="1534"/>
      <c r="G1" s="1534"/>
      <c r="H1" s="1534"/>
      <c r="I1" s="223"/>
      <c r="J1" s="223"/>
      <c r="K1" s="223"/>
      <c r="L1" s="223"/>
      <c r="M1" s="223"/>
      <c r="N1" s="223"/>
      <c r="O1" s="223"/>
      <c r="P1" s="223"/>
      <c r="Q1" s="223"/>
      <c r="R1" s="223"/>
      <c r="S1" s="223"/>
      <c r="T1" s="223"/>
      <c r="U1" s="223"/>
      <c r="V1" s="223"/>
      <c r="W1" s="223"/>
      <c r="X1" s="272"/>
      <c r="Y1" s="227"/>
      <c r="Z1" s="227"/>
      <c r="AA1" s="227"/>
      <c r="AB1" s="227"/>
      <c r="AC1" s="227"/>
      <c r="AD1" s="227"/>
      <c r="AE1" s="227"/>
      <c r="AF1" s="227"/>
      <c r="AG1" s="4"/>
    </row>
    <row r="2" spans="1:33" ht="6" customHeight="1">
      <c r="A2" s="4"/>
      <c r="B2" s="1465"/>
      <c r="C2" s="1465"/>
      <c r="D2" s="1465"/>
      <c r="E2" s="19"/>
      <c r="F2" s="19"/>
      <c r="G2" s="19"/>
      <c r="H2" s="19"/>
      <c r="I2" s="19"/>
      <c r="J2" s="221"/>
      <c r="K2" s="221"/>
      <c r="L2" s="221"/>
      <c r="M2" s="221"/>
      <c r="N2" s="221"/>
      <c r="O2" s="221"/>
      <c r="P2" s="221"/>
      <c r="Q2" s="221"/>
      <c r="R2" s="221"/>
      <c r="S2" s="221"/>
      <c r="T2" s="221"/>
      <c r="U2" s="221"/>
      <c r="V2" s="221"/>
      <c r="W2" s="221"/>
      <c r="X2" s="221"/>
      <c r="Y2" s="221"/>
      <c r="Z2" s="7"/>
      <c r="AA2" s="7"/>
      <c r="AB2" s="7"/>
      <c r="AC2" s="7"/>
      <c r="AD2" s="7"/>
      <c r="AE2" s="7"/>
      <c r="AF2" s="7"/>
      <c r="AG2" s="232"/>
    </row>
    <row r="3" spans="1:33" ht="12" customHeight="1">
      <c r="A3" s="4"/>
      <c r="B3" s="7"/>
      <c r="C3" s="7"/>
      <c r="D3" s="7"/>
      <c r="E3" s="7"/>
      <c r="F3" s="7"/>
      <c r="G3" s="7"/>
      <c r="H3" s="7"/>
      <c r="I3" s="7"/>
      <c r="J3" s="7"/>
      <c r="K3" s="7"/>
      <c r="L3" s="7"/>
      <c r="M3" s="7"/>
      <c r="N3" s="7"/>
      <c r="O3" s="7"/>
      <c r="P3" s="7"/>
      <c r="Q3" s="7"/>
      <c r="R3" s="7"/>
      <c r="S3" s="7"/>
      <c r="T3" s="7"/>
      <c r="U3" s="7"/>
      <c r="V3" s="7"/>
      <c r="W3" s="7"/>
      <c r="X3" s="7"/>
      <c r="Y3" s="7"/>
      <c r="Z3" s="7"/>
      <c r="AA3" s="7"/>
      <c r="AB3" s="20"/>
      <c r="AC3" s="7"/>
      <c r="AD3" s="20"/>
      <c r="AE3" s="7"/>
      <c r="AF3" s="7"/>
      <c r="AG3" s="232"/>
    </row>
    <row r="4" spans="1:33" s="10" customFormat="1" ht="13.5" customHeight="1">
      <c r="A4" s="9"/>
      <c r="B4" s="17"/>
      <c r="C4" s="80"/>
      <c r="D4" s="74"/>
      <c r="E4" s="74"/>
      <c r="F4" s="74"/>
      <c r="G4" s="74"/>
      <c r="H4" s="74"/>
      <c r="I4" s="74"/>
      <c r="J4" s="74"/>
      <c r="K4" s="74"/>
      <c r="L4" s="74"/>
      <c r="M4" s="74"/>
      <c r="N4" s="74"/>
      <c r="O4" s="74"/>
      <c r="P4" s="74"/>
      <c r="Q4" s="74"/>
      <c r="R4" s="81"/>
      <c r="S4" s="81"/>
      <c r="T4" s="81"/>
      <c r="U4" s="81"/>
      <c r="V4" s="81"/>
      <c r="W4" s="81"/>
      <c r="X4" s="81"/>
      <c r="Y4" s="81"/>
      <c r="Z4" s="81"/>
      <c r="AA4" s="81"/>
      <c r="AB4" s="81"/>
      <c r="AC4" s="81"/>
      <c r="AD4" s="81"/>
      <c r="AE4" s="81"/>
      <c r="AF4" s="7"/>
      <c r="AG4" s="231"/>
    </row>
    <row r="5" spans="1:33" ht="3.75" customHeight="1">
      <c r="A5" s="4"/>
      <c r="B5" s="7"/>
      <c r="C5" s="11"/>
      <c r="D5" s="11"/>
      <c r="E5" s="11"/>
      <c r="F5" s="1629"/>
      <c r="G5" s="1629"/>
      <c r="H5" s="1629"/>
      <c r="I5" s="1629"/>
      <c r="J5" s="1629"/>
      <c r="K5" s="1629"/>
      <c r="L5" s="1629"/>
      <c r="M5" s="11"/>
      <c r="N5" s="11"/>
      <c r="O5" s="11"/>
      <c r="P5" s="11"/>
      <c r="Q5" s="11"/>
      <c r="R5" s="5"/>
      <c r="S5" s="5"/>
      <c r="T5" s="5"/>
      <c r="U5" s="64"/>
      <c r="V5" s="5"/>
      <c r="W5" s="5"/>
      <c r="X5" s="5"/>
      <c r="Y5" s="5"/>
      <c r="Z5" s="5"/>
      <c r="AA5" s="5"/>
      <c r="AB5" s="5"/>
      <c r="AC5" s="5"/>
      <c r="AD5" s="5"/>
      <c r="AE5" s="5"/>
      <c r="AF5" s="7"/>
      <c r="AG5" s="232"/>
    </row>
    <row r="6" spans="1:33" ht="9.75" customHeight="1">
      <c r="A6" s="4"/>
      <c r="B6" s="7"/>
      <c r="C6" s="11"/>
      <c r="D6" s="11"/>
      <c r="E6" s="13"/>
      <c r="F6" s="1626"/>
      <c r="G6" s="1626"/>
      <c r="H6" s="1626"/>
      <c r="I6" s="1626"/>
      <c r="J6" s="1626"/>
      <c r="K6" s="1626"/>
      <c r="L6" s="1626"/>
      <c r="M6" s="1626"/>
      <c r="N6" s="1626"/>
      <c r="O6" s="1626"/>
      <c r="P6" s="1626"/>
      <c r="Q6" s="1626"/>
      <c r="R6" s="1626"/>
      <c r="S6" s="1626"/>
      <c r="T6" s="1626"/>
      <c r="U6" s="1626"/>
      <c r="V6" s="1626"/>
      <c r="W6" s="13"/>
      <c r="X6" s="1626"/>
      <c r="Y6" s="1626"/>
      <c r="Z6" s="1626"/>
      <c r="AA6" s="1626"/>
      <c r="AB6" s="1626"/>
      <c r="AC6" s="1626"/>
      <c r="AD6" s="1626"/>
      <c r="AE6" s="13"/>
      <c r="AF6" s="7"/>
      <c r="AG6" s="232"/>
    </row>
    <row r="7" spans="1:33" ht="12.75" customHeight="1">
      <c r="A7" s="4"/>
      <c r="B7" s="7"/>
      <c r="C7" s="11"/>
      <c r="D7" s="11"/>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5"/>
      <c r="AG7" s="232"/>
    </row>
    <row r="8" spans="1:33" s="53" customFormat="1" ht="13.5" hidden="1" customHeight="1">
      <c r="A8" s="50"/>
      <c r="B8" s="51"/>
      <c r="C8" s="1630"/>
      <c r="D8" s="1630"/>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67"/>
      <c r="AG8" s="349"/>
    </row>
    <row r="9" spans="1:33" s="53" customFormat="1" ht="6" hidden="1" customHeight="1">
      <c r="A9" s="50"/>
      <c r="B9" s="51"/>
      <c r="C9" s="58"/>
      <c r="D9" s="58"/>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67"/>
      <c r="AG9" s="349"/>
    </row>
    <row r="10" spans="1:33" s="65" customFormat="1" ht="15" customHeight="1">
      <c r="A10" s="61"/>
      <c r="B10" s="82"/>
      <c r="C10" s="62"/>
      <c r="D10" s="63"/>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76"/>
      <c r="AG10" s="346"/>
    </row>
    <row r="11" spans="1:33" ht="12" customHeight="1">
      <c r="A11" s="4"/>
      <c r="B11" s="7"/>
      <c r="C11" s="46"/>
      <c r="D11" s="16"/>
      <c r="E11" s="77"/>
      <c r="F11" s="77"/>
      <c r="G11" s="77"/>
      <c r="H11" s="77"/>
      <c r="I11" s="77"/>
      <c r="J11" s="77"/>
      <c r="K11" s="77"/>
      <c r="L11" s="77"/>
      <c r="M11" s="77"/>
      <c r="N11" s="77"/>
      <c r="O11" s="77"/>
      <c r="P11" s="77"/>
      <c r="Q11" s="77"/>
      <c r="R11" s="77"/>
      <c r="S11" s="77"/>
      <c r="T11" s="77"/>
      <c r="U11" s="77"/>
      <c r="V11" s="77"/>
      <c r="W11" s="77"/>
      <c r="X11" s="77"/>
      <c r="Y11" s="77"/>
      <c r="Z11" s="77"/>
      <c r="AA11" s="77"/>
      <c r="AB11" s="25"/>
      <c r="AC11" s="77"/>
      <c r="AD11" s="25"/>
      <c r="AE11" s="77"/>
      <c r="AF11" s="5"/>
      <c r="AG11" s="232"/>
    </row>
    <row r="12" spans="1:33" ht="12" customHeight="1">
      <c r="A12" s="4"/>
      <c r="B12" s="7"/>
      <c r="C12" s="46"/>
      <c r="D12" s="16"/>
      <c r="E12" s="77"/>
      <c r="F12" s="77"/>
      <c r="G12" s="77"/>
      <c r="H12" s="77"/>
      <c r="I12" s="77"/>
      <c r="J12" s="77"/>
      <c r="K12" s="77"/>
      <c r="L12" s="77"/>
      <c r="M12" s="77"/>
      <c r="N12" s="77"/>
      <c r="O12" s="77"/>
      <c r="P12" s="77"/>
      <c r="Q12" s="77"/>
      <c r="R12" s="77"/>
      <c r="S12" s="77"/>
      <c r="T12" s="77"/>
      <c r="U12" s="77"/>
      <c r="V12" s="77"/>
      <c r="W12" s="77"/>
      <c r="X12" s="77"/>
      <c r="Y12" s="77"/>
      <c r="Z12" s="77"/>
      <c r="AA12" s="77"/>
      <c r="AB12" s="25"/>
      <c r="AC12" s="77"/>
      <c r="AD12" s="25"/>
      <c r="AE12" s="77"/>
      <c r="AF12" s="5"/>
      <c r="AG12" s="232"/>
    </row>
    <row r="13" spans="1:33" ht="12" customHeight="1">
      <c r="A13" s="4"/>
      <c r="B13" s="7"/>
      <c r="C13" s="46"/>
      <c r="D13" s="16"/>
      <c r="E13" s="77"/>
      <c r="F13" s="77"/>
      <c r="G13" s="77"/>
      <c r="H13" s="77"/>
      <c r="I13" s="77"/>
      <c r="J13" s="77"/>
      <c r="K13" s="77"/>
      <c r="L13" s="77"/>
      <c r="M13" s="77"/>
      <c r="N13" s="77"/>
      <c r="O13" s="77"/>
      <c r="P13" s="77"/>
      <c r="Q13" s="77"/>
      <c r="R13" s="77"/>
      <c r="S13" s="77"/>
      <c r="T13" s="77"/>
      <c r="U13" s="77"/>
      <c r="V13" s="77"/>
      <c r="W13" s="77"/>
      <c r="X13" s="77"/>
      <c r="Y13" s="77"/>
      <c r="Z13" s="77"/>
      <c r="AA13" s="77"/>
      <c r="AB13" s="25"/>
      <c r="AC13" s="77"/>
      <c r="AD13" s="25"/>
      <c r="AE13" s="77"/>
      <c r="AF13" s="5"/>
      <c r="AG13" s="232"/>
    </row>
    <row r="14" spans="1:33" ht="12" customHeight="1">
      <c r="A14" s="4"/>
      <c r="B14" s="7"/>
      <c r="C14" s="46"/>
      <c r="D14" s="16"/>
      <c r="E14" s="77"/>
      <c r="F14" s="77"/>
      <c r="G14" s="77"/>
      <c r="H14" s="77"/>
      <c r="I14" s="77"/>
      <c r="J14" s="77"/>
      <c r="K14" s="77"/>
      <c r="L14" s="77"/>
      <c r="M14" s="77"/>
      <c r="N14" s="77"/>
      <c r="O14" s="77"/>
      <c r="P14" s="77"/>
      <c r="Q14" s="77"/>
      <c r="R14" s="77"/>
      <c r="S14" s="77"/>
      <c r="T14" s="77"/>
      <c r="U14" s="77"/>
      <c r="V14" s="77"/>
      <c r="W14" s="77"/>
      <c r="X14" s="77"/>
      <c r="Y14" s="77"/>
      <c r="Z14" s="77"/>
      <c r="AA14" s="77"/>
      <c r="AB14" s="25"/>
      <c r="AC14" s="77"/>
      <c r="AD14" s="25"/>
      <c r="AE14" s="77"/>
      <c r="AF14" s="5"/>
      <c r="AG14" s="232"/>
    </row>
    <row r="15" spans="1:33" ht="12" customHeight="1">
      <c r="A15" s="4"/>
      <c r="B15" s="7"/>
      <c r="C15" s="46"/>
      <c r="D15" s="16"/>
      <c r="E15" s="77"/>
      <c r="F15" s="77"/>
      <c r="G15" s="77"/>
      <c r="H15" s="77"/>
      <c r="I15" s="77"/>
      <c r="J15" s="77"/>
      <c r="K15" s="77"/>
      <c r="L15" s="77"/>
      <c r="M15" s="77"/>
      <c r="N15" s="77"/>
      <c r="O15" s="77"/>
      <c r="P15" s="77"/>
      <c r="Q15" s="77"/>
      <c r="R15" s="77"/>
      <c r="S15" s="77"/>
      <c r="T15" s="77"/>
      <c r="U15" s="77"/>
      <c r="V15" s="77"/>
      <c r="W15" s="77"/>
      <c r="X15" s="77"/>
      <c r="Y15" s="77"/>
      <c r="Z15" s="77"/>
      <c r="AA15" s="77"/>
      <c r="AB15" s="25"/>
      <c r="AC15" s="77"/>
      <c r="AD15" s="25"/>
      <c r="AE15" s="77"/>
      <c r="AF15" s="5"/>
      <c r="AG15" s="232"/>
    </row>
    <row r="16" spans="1:33" ht="12" customHeight="1">
      <c r="A16" s="4"/>
      <c r="B16" s="7"/>
      <c r="C16" s="46"/>
      <c r="D16" s="16"/>
      <c r="E16" s="77"/>
      <c r="F16" s="77"/>
      <c r="G16" s="77"/>
      <c r="H16" s="77"/>
      <c r="I16" s="77"/>
      <c r="J16" s="77"/>
      <c r="K16" s="77"/>
      <c r="L16" s="77"/>
      <c r="M16" s="77"/>
      <c r="N16" s="77"/>
      <c r="O16" s="77"/>
      <c r="P16" s="77"/>
      <c r="Q16" s="77"/>
      <c r="R16" s="77"/>
      <c r="S16" s="77"/>
      <c r="T16" s="77"/>
      <c r="U16" s="77"/>
      <c r="V16" s="77"/>
      <c r="W16" s="77"/>
      <c r="X16" s="77"/>
      <c r="Y16" s="77"/>
      <c r="Z16" s="77"/>
      <c r="AA16" s="77"/>
      <c r="AB16" s="25"/>
      <c r="AC16" s="77"/>
      <c r="AD16" s="25"/>
      <c r="AE16" s="77"/>
      <c r="AF16" s="5"/>
      <c r="AG16" s="232"/>
    </row>
    <row r="17" spans="1:33" ht="12" customHeight="1">
      <c r="A17" s="4"/>
      <c r="B17" s="7"/>
      <c r="C17" s="46"/>
      <c r="D17" s="16"/>
      <c r="E17" s="77"/>
      <c r="F17" s="77"/>
      <c r="G17" s="77"/>
      <c r="H17" s="77"/>
      <c r="I17" s="77"/>
      <c r="J17" s="77"/>
      <c r="K17" s="77"/>
      <c r="L17" s="77"/>
      <c r="M17" s="77"/>
      <c r="N17" s="77"/>
      <c r="O17" s="77"/>
      <c r="P17" s="77"/>
      <c r="Q17" s="77"/>
      <c r="R17" s="77"/>
      <c r="S17" s="77"/>
      <c r="T17" s="77"/>
      <c r="U17" s="77"/>
      <c r="V17" s="77"/>
      <c r="W17" s="77"/>
      <c r="X17" s="77"/>
      <c r="Y17" s="77"/>
      <c r="Z17" s="77"/>
      <c r="AA17" s="77"/>
      <c r="AB17" s="25"/>
      <c r="AC17" s="77"/>
      <c r="AD17" s="25"/>
      <c r="AE17" s="77"/>
      <c r="AF17" s="5"/>
      <c r="AG17" s="232"/>
    </row>
    <row r="18" spans="1:33" ht="12" customHeight="1">
      <c r="A18" s="4"/>
      <c r="B18" s="7"/>
      <c r="C18" s="46"/>
      <c r="D18" s="16"/>
      <c r="E18" s="77"/>
      <c r="F18" s="77"/>
      <c r="G18" s="77"/>
      <c r="H18" s="77"/>
      <c r="I18" s="77"/>
      <c r="J18" s="77"/>
      <c r="K18" s="77"/>
      <c r="L18" s="77"/>
      <c r="M18" s="77"/>
      <c r="N18" s="77"/>
      <c r="O18" s="77"/>
      <c r="P18" s="77"/>
      <c r="Q18" s="77"/>
      <c r="R18" s="77"/>
      <c r="S18" s="77"/>
      <c r="T18" s="77"/>
      <c r="U18" s="77"/>
      <c r="V18" s="77"/>
      <c r="W18" s="77"/>
      <c r="X18" s="77"/>
      <c r="Y18" s="77"/>
      <c r="Z18" s="77"/>
      <c r="AA18" s="77"/>
      <c r="AB18" s="25"/>
      <c r="AC18" s="77"/>
      <c r="AD18" s="25"/>
      <c r="AE18" s="77"/>
      <c r="AF18" s="5"/>
      <c r="AG18" s="232"/>
    </row>
    <row r="19" spans="1:33" ht="12" customHeight="1">
      <c r="A19" s="4"/>
      <c r="B19" s="7"/>
      <c r="C19" s="46"/>
      <c r="D19" s="16"/>
      <c r="E19" s="77"/>
      <c r="F19" s="77"/>
      <c r="G19" s="77"/>
      <c r="H19" s="77"/>
      <c r="I19" s="77"/>
      <c r="J19" s="77"/>
      <c r="K19" s="77"/>
      <c r="L19" s="77"/>
      <c r="M19" s="77"/>
      <c r="N19" s="77"/>
      <c r="O19" s="77"/>
      <c r="P19" s="77"/>
      <c r="Q19" s="77"/>
      <c r="R19" s="77"/>
      <c r="S19" s="77"/>
      <c r="T19" s="77"/>
      <c r="U19" s="77"/>
      <c r="V19" s="77"/>
      <c r="W19" s="77"/>
      <c r="X19" s="77"/>
      <c r="Y19" s="77"/>
      <c r="Z19" s="77"/>
      <c r="AA19" s="77"/>
      <c r="AB19" s="25"/>
      <c r="AC19" s="77"/>
      <c r="AD19" s="25"/>
      <c r="AE19" s="77"/>
      <c r="AF19" s="5"/>
      <c r="AG19" s="232"/>
    </row>
    <row r="20" spans="1:33" ht="12" customHeight="1">
      <c r="A20" s="4"/>
      <c r="B20" s="7"/>
      <c r="C20" s="46"/>
      <c r="D20" s="16"/>
      <c r="E20" s="77"/>
      <c r="F20" s="77"/>
      <c r="G20" s="77"/>
      <c r="H20" s="77"/>
      <c r="I20" s="77"/>
      <c r="J20" s="77"/>
      <c r="K20" s="77"/>
      <c r="L20" s="77"/>
      <c r="M20" s="77"/>
      <c r="N20" s="77"/>
      <c r="O20" s="77"/>
      <c r="P20" s="77"/>
      <c r="Q20" s="77"/>
      <c r="R20" s="77"/>
      <c r="S20" s="77"/>
      <c r="T20" s="77"/>
      <c r="U20" s="77"/>
      <c r="V20" s="77"/>
      <c r="W20" s="77"/>
      <c r="X20" s="77"/>
      <c r="Y20" s="77"/>
      <c r="Z20" s="77"/>
      <c r="AA20" s="77"/>
      <c r="AB20" s="25"/>
      <c r="AC20" s="77"/>
      <c r="AD20" s="25"/>
      <c r="AE20" s="77"/>
      <c r="AF20" s="5"/>
      <c r="AG20" s="232"/>
    </row>
    <row r="21" spans="1:33" ht="12" customHeight="1">
      <c r="A21" s="4"/>
      <c r="B21" s="7"/>
      <c r="C21" s="46"/>
      <c r="D21" s="16"/>
      <c r="E21" s="77"/>
      <c r="F21" s="77"/>
      <c r="G21" s="77"/>
      <c r="H21" s="77"/>
      <c r="I21" s="77"/>
      <c r="J21" s="77"/>
      <c r="K21" s="77"/>
      <c r="L21" s="77"/>
      <c r="M21" s="77"/>
      <c r="N21" s="77"/>
      <c r="O21" s="77"/>
      <c r="P21" s="77"/>
      <c r="Q21" s="77"/>
      <c r="R21" s="77"/>
      <c r="S21" s="77"/>
      <c r="T21" s="77"/>
      <c r="U21" s="77"/>
      <c r="V21" s="77"/>
      <c r="W21" s="77"/>
      <c r="X21" s="77"/>
      <c r="Y21" s="77"/>
      <c r="Z21" s="77"/>
      <c r="AA21" s="77"/>
      <c r="AB21" s="25"/>
      <c r="AC21" s="77"/>
      <c r="AD21" s="25"/>
      <c r="AE21" s="77"/>
      <c r="AF21" s="5"/>
      <c r="AG21" s="232"/>
    </row>
    <row r="22" spans="1:33" ht="12" customHeight="1">
      <c r="A22" s="4"/>
      <c r="B22" s="7"/>
      <c r="C22" s="46"/>
      <c r="D22" s="16"/>
      <c r="E22" s="77"/>
      <c r="F22" s="77"/>
      <c r="G22" s="77"/>
      <c r="H22" s="77"/>
      <c r="I22" s="77"/>
      <c r="J22" s="77"/>
      <c r="K22" s="77"/>
      <c r="L22" s="77"/>
      <c r="M22" s="77"/>
      <c r="N22" s="77"/>
      <c r="O22" s="77"/>
      <c r="P22" s="77"/>
      <c r="Q22" s="77"/>
      <c r="R22" s="77"/>
      <c r="S22" s="77"/>
      <c r="T22" s="77"/>
      <c r="U22" s="77"/>
      <c r="V22" s="77"/>
      <c r="W22" s="77"/>
      <c r="X22" s="77"/>
      <c r="Y22" s="77"/>
      <c r="Z22" s="77"/>
      <c r="AA22" s="77"/>
      <c r="AB22" s="25"/>
      <c r="AC22" s="77"/>
      <c r="AD22" s="25"/>
      <c r="AE22" s="77"/>
      <c r="AF22" s="5"/>
      <c r="AG22" s="232"/>
    </row>
    <row r="23" spans="1:33" ht="12" customHeight="1">
      <c r="A23" s="4"/>
      <c r="B23" s="7"/>
      <c r="C23" s="46"/>
      <c r="D23" s="16"/>
      <c r="E23" s="77"/>
      <c r="F23" s="77"/>
      <c r="G23" s="77"/>
      <c r="H23" s="77"/>
      <c r="I23" s="77"/>
      <c r="J23" s="77"/>
      <c r="K23" s="77"/>
      <c r="L23" s="77"/>
      <c r="M23" s="77"/>
      <c r="N23" s="77"/>
      <c r="O23" s="77"/>
      <c r="P23" s="77"/>
      <c r="Q23" s="77"/>
      <c r="R23" s="77"/>
      <c r="S23" s="77"/>
      <c r="T23" s="77"/>
      <c r="U23" s="77"/>
      <c r="V23" s="77"/>
      <c r="W23" s="77"/>
      <c r="X23" s="77"/>
      <c r="Y23" s="77"/>
      <c r="Z23" s="77"/>
      <c r="AA23" s="77"/>
      <c r="AB23" s="25"/>
      <c r="AC23" s="77"/>
      <c r="AD23" s="25"/>
      <c r="AE23" s="77"/>
      <c r="AF23" s="5"/>
      <c r="AG23" s="232"/>
    </row>
    <row r="24" spans="1:33" ht="12" customHeight="1">
      <c r="A24" s="4"/>
      <c r="B24" s="7"/>
      <c r="C24" s="46"/>
      <c r="D24" s="16"/>
      <c r="E24" s="77"/>
      <c r="F24" s="77"/>
      <c r="G24" s="77"/>
      <c r="H24" s="77"/>
      <c r="I24" s="77"/>
      <c r="J24" s="77"/>
      <c r="K24" s="77"/>
      <c r="L24" s="77"/>
      <c r="M24" s="77"/>
      <c r="N24" s="77"/>
      <c r="O24" s="77"/>
      <c r="P24" s="77"/>
      <c r="Q24" s="77"/>
      <c r="R24" s="77"/>
      <c r="S24" s="77"/>
      <c r="T24" s="77"/>
      <c r="U24" s="77"/>
      <c r="V24" s="77"/>
      <c r="W24" s="77"/>
      <c r="X24" s="77"/>
      <c r="Y24" s="77"/>
      <c r="Z24" s="77"/>
      <c r="AA24" s="77"/>
      <c r="AB24" s="25"/>
      <c r="AC24" s="77"/>
      <c r="AD24" s="25"/>
      <c r="AE24" s="77"/>
      <c r="AF24" s="5"/>
      <c r="AG24" s="232"/>
    </row>
    <row r="25" spans="1:33" ht="12" customHeight="1">
      <c r="A25" s="4"/>
      <c r="B25" s="7"/>
      <c r="C25" s="46"/>
      <c r="D25" s="16"/>
      <c r="E25" s="77"/>
      <c r="F25" s="77"/>
      <c r="G25" s="77"/>
      <c r="H25" s="77"/>
      <c r="I25" s="77"/>
      <c r="J25" s="77"/>
      <c r="K25" s="77"/>
      <c r="L25" s="77"/>
      <c r="M25" s="77"/>
      <c r="N25" s="77"/>
      <c r="O25" s="77"/>
      <c r="P25" s="77"/>
      <c r="Q25" s="77"/>
      <c r="R25" s="77"/>
      <c r="S25" s="77"/>
      <c r="T25" s="77"/>
      <c r="U25" s="77"/>
      <c r="V25" s="77"/>
      <c r="W25" s="77"/>
      <c r="X25" s="77"/>
      <c r="Y25" s="77"/>
      <c r="Z25" s="77"/>
      <c r="AA25" s="77"/>
      <c r="AB25" s="25"/>
      <c r="AC25" s="77"/>
      <c r="AD25" s="25"/>
      <c r="AE25" s="77"/>
      <c r="AF25" s="5"/>
      <c r="AG25" s="232"/>
    </row>
    <row r="26" spans="1:33" ht="12" customHeight="1">
      <c r="A26" s="4"/>
      <c r="B26" s="7"/>
      <c r="C26" s="46"/>
      <c r="D26" s="16"/>
      <c r="E26" s="77"/>
      <c r="F26" s="77"/>
      <c r="G26" s="77"/>
      <c r="H26" s="77"/>
      <c r="I26" s="77"/>
      <c r="J26" s="77"/>
      <c r="K26" s="77"/>
      <c r="L26" s="77"/>
      <c r="M26" s="77"/>
      <c r="N26" s="77"/>
      <c r="O26" s="77"/>
      <c r="P26" s="77"/>
      <c r="Q26" s="77"/>
      <c r="R26" s="77"/>
      <c r="S26" s="77"/>
      <c r="T26" s="77"/>
      <c r="U26" s="77"/>
      <c r="V26" s="77"/>
      <c r="W26" s="77"/>
      <c r="X26" s="77"/>
      <c r="Y26" s="77"/>
      <c r="Z26" s="77"/>
      <c r="AA26" s="77"/>
      <c r="AB26" s="25"/>
      <c r="AC26" s="77"/>
      <c r="AD26" s="25"/>
      <c r="AE26" s="77"/>
      <c r="AF26" s="5"/>
      <c r="AG26" s="232"/>
    </row>
    <row r="27" spans="1:33" ht="12" customHeight="1">
      <c r="A27" s="4"/>
      <c r="B27" s="7"/>
      <c r="C27" s="46"/>
      <c r="D27" s="16"/>
      <c r="E27" s="77"/>
      <c r="F27" s="77"/>
      <c r="G27" s="77"/>
      <c r="H27" s="77"/>
      <c r="I27" s="77"/>
      <c r="J27" s="77"/>
      <c r="K27" s="77"/>
      <c r="L27" s="77"/>
      <c r="M27" s="77"/>
      <c r="N27" s="77"/>
      <c r="O27" s="77"/>
      <c r="P27" s="77"/>
      <c r="Q27" s="77"/>
      <c r="R27" s="77"/>
      <c r="S27" s="77"/>
      <c r="T27" s="77"/>
      <c r="U27" s="77"/>
      <c r="V27" s="77"/>
      <c r="W27" s="77"/>
      <c r="X27" s="77"/>
      <c r="Y27" s="77"/>
      <c r="Z27" s="77"/>
      <c r="AA27" s="77"/>
      <c r="AB27" s="25"/>
      <c r="AC27" s="77"/>
      <c r="AD27" s="25"/>
      <c r="AE27" s="77"/>
      <c r="AF27" s="5"/>
      <c r="AG27" s="232"/>
    </row>
    <row r="28" spans="1:33" ht="12" customHeight="1">
      <c r="A28" s="4"/>
      <c r="B28" s="7"/>
      <c r="C28" s="46"/>
      <c r="D28" s="16"/>
      <c r="E28" s="77"/>
      <c r="F28" s="77"/>
      <c r="G28" s="77"/>
      <c r="H28" s="77"/>
      <c r="I28" s="77"/>
      <c r="J28" s="77"/>
      <c r="K28" s="77"/>
      <c r="L28" s="77"/>
      <c r="M28" s="77"/>
      <c r="N28" s="77"/>
      <c r="O28" s="77"/>
      <c r="P28" s="77"/>
      <c r="Q28" s="77"/>
      <c r="R28" s="77"/>
      <c r="S28" s="77"/>
      <c r="T28" s="77"/>
      <c r="U28" s="77"/>
      <c r="V28" s="77"/>
      <c r="W28" s="77"/>
      <c r="X28" s="77"/>
      <c r="Y28" s="77"/>
      <c r="Z28" s="77"/>
      <c r="AA28" s="77"/>
      <c r="AB28" s="25"/>
      <c r="AC28" s="77"/>
      <c r="AD28" s="25"/>
      <c r="AE28" s="77"/>
      <c r="AF28" s="5"/>
      <c r="AG28" s="232"/>
    </row>
    <row r="29" spans="1:33" ht="12" customHeight="1">
      <c r="A29" s="4"/>
      <c r="B29" s="7"/>
      <c r="C29" s="46"/>
      <c r="D29" s="16"/>
      <c r="E29" s="77"/>
      <c r="F29" s="77"/>
      <c r="G29" s="77"/>
      <c r="H29" s="77"/>
      <c r="I29" s="77"/>
      <c r="J29" s="77"/>
      <c r="K29" s="77"/>
      <c r="L29" s="77"/>
      <c r="M29" s="77"/>
      <c r="N29" s="77"/>
      <c r="O29" s="77"/>
      <c r="P29" s="77"/>
      <c r="Q29" s="77"/>
      <c r="R29" s="77"/>
      <c r="S29" s="77"/>
      <c r="T29" s="77"/>
      <c r="U29" s="77"/>
      <c r="V29" s="77"/>
      <c r="W29" s="77"/>
      <c r="X29" s="77"/>
      <c r="Y29" s="77"/>
      <c r="Z29" s="77"/>
      <c r="AA29" s="77"/>
      <c r="AB29" s="25"/>
      <c r="AC29" s="77"/>
      <c r="AD29" s="25"/>
      <c r="AE29" s="77"/>
      <c r="AF29" s="5"/>
      <c r="AG29" s="232"/>
    </row>
    <row r="30" spans="1:33" ht="12" customHeight="1">
      <c r="A30" s="4"/>
      <c r="B30" s="7"/>
      <c r="C30" s="46"/>
      <c r="D30" s="16"/>
      <c r="E30" s="77"/>
      <c r="F30" s="77"/>
      <c r="G30" s="77"/>
      <c r="H30" s="77"/>
      <c r="I30" s="77"/>
      <c r="J30" s="77"/>
      <c r="K30" s="77"/>
      <c r="L30" s="77"/>
      <c r="M30" s="77"/>
      <c r="N30" s="77"/>
      <c r="O30" s="77"/>
      <c r="P30" s="77"/>
      <c r="Q30" s="77"/>
      <c r="R30" s="77"/>
      <c r="S30" s="77"/>
      <c r="T30" s="77"/>
      <c r="U30" s="77"/>
      <c r="V30" s="77"/>
      <c r="W30" s="77"/>
      <c r="X30" s="77"/>
      <c r="Y30" s="77"/>
      <c r="Z30" s="77"/>
      <c r="AA30" s="77"/>
      <c r="AB30" s="25"/>
      <c r="AC30" s="77"/>
      <c r="AD30" s="25"/>
      <c r="AE30" s="77"/>
      <c r="AF30" s="5"/>
      <c r="AG30" s="232"/>
    </row>
    <row r="31" spans="1:33" ht="6" customHeight="1">
      <c r="A31" s="4"/>
      <c r="B31" s="7"/>
      <c r="C31" s="46"/>
      <c r="D31" s="16"/>
      <c r="E31" s="16"/>
      <c r="F31" s="16"/>
      <c r="G31" s="16"/>
      <c r="H31" s="16"/>
      <c r="I31" s="16"/>
      <c r="J31" s="16"/>
      <c r="K31" s="16"/>
      <c r="L31" s="16"/>
      <c r="M31" s="16"/>
      <c r="N31" s="16"/>
      <c r="O31" s="16"/>
      <c r="P31" s="16"/>
      <c r="Q31" s="16"/>
      <c r="R31" s="14"/>
      <c r="S31" s="14"/>
      <c r="T31" s="14"/>
      <c r="U31" s="14"/>
      <c r="V31" s="22"/>
      <c r="W31" s="14"/>
      <c r="X31" s="14"/>
      <c r="Y31" s="14"/>
      <c r="Z31" s="14"/>
      <c r="AA31" s="14"/>
      <c r="AB31" s="14"/>
      <c r="AC31" s="14"/>
      <c r="AD31" s="14"/>
      <c r="AE31" s="14"/>
      <c r="AF31" s="5"/>
      <c r="AG31" s="232"/>
    </row>
    <row r="32" spans="1:33" ht="6" customHeight="1">
      <c r="A32" s="4"/>
      <c r="B32" s="7"/>
      <c r="C32" s="55"/>
      <c r="D32" s="16"/>
      <c r="E32" s="16"/>
      <c r="F32" s="16"/>
      <c r="G32" s="16"/>
      <c r="H32" s="16"/>
      <c r="I32" s="16"/>
      <c r="J32" s="16"/>
      <c r="K32" s="16"/>
      <c r="L32" s="16"/>
      <c r="M32" s="16"/>
      <c r="N32" s="16"/>
      <c r="O32" s="16"/>
      <c r="P32" s="16"/>
      <c r="Q32" s="16"/>
      <c r="R32" s="14"/>
      <c r="S32" s="14"/>
      <c r="T32" s="14"/>
      <c r="U32" s="14"/>
      <c r="V32" s="22"/>
      <c r="W32" s="14"/>
      <c r="X32" s="14"/>
      <c r="Y32" s="14"/>
      <c r="Z32" s="14"/>
      <c r="AA32" s="14"/>
      <c r="AB32" s="14"/>
      <c r="AC32" s="14"/>
      <c r="AD32" s="14"/>
      <c r="AE32" s="14"/>
      <c r="AF32" s="5"/>
      <c r="AG32" s="232"/>
    </row>
    <row r="33" spans="1:33" ht="9" customHeight="1">
      <c r="A33" s="4"/>
      <c r="B33" s="7"/>
      <c r="C33" s="52"/>
      <c r="D33" s="52"/>
      <c r="E33" s="52"/>
      <c r="F33" s="52"/>
      <c r="G33" s="52"/>
      <c r="H33" s="52"/>
      <c r="I33" s="52"/>
      <c r="J33" s="16"/>
      <c r="K33" s="16"/>
      <c r="L33" s="16"/>
      <c r="M33" s="16"/>
      <c r="N33" s="16"/>
      <c r="O33" s="16"/>
      <c r="P33" s="16"/>
      <c r="Q33" s="16"/>
      <c r="R33" s="14"/>
      <c r="S33" s="14"/>
      <c r="T33" s="14"/>
      <c r="U33" s="14"/>
      <c r="V33" s="22"/>
      <c r="W33" s="14"/>
      <c r="X33" s="14"/>
      <c r="Y33" s="14"/>
      <c r="Z33" s="14"/>
      <c r="AA33" s="14"/>
      <c r="AB33" s="14"/>
      <c r="AC33" s="14"/>
      <c r="AD33" s="14"/>
      <c r="AE33" s="14"/>
      <c r="AF33" s="5"/>
      <c r="AG33" s="232"/>
    </row>
    <row r="34" spans="1:33" ht="12.75" customHeight="1">
      <c r="A34" s="4"/>
      <c r="B34" s="7"/>
      <c r="C34" s="46"/>
      <c r="D34" s="16"/>
      <c r="E34" s="16"/>
      <c r="F34" s="16"/>
      <c r="G34" s="16"/>
      <c r="H34" s="16"/>
      <c r="I34" s="16"/>
      <c r="J34" s="16"/>
      <c r="K34" s="16"/>
      <c r="L34" s="16"/>
      <c r="M34" s="16"/>
      <c r="N34" s="16"/>
      <c r="O34" s="16"/>
      <c r="P34" s="16"/>
      <c r="Q34" s="16"/>
      <c r="R34" s="14"/>
      <c r="S34" s="14"/>
      <c r="T34" s="14"/>
      <c r="U34" s="14"/>
      <c r="V34" s="22"/>
      <c r="W34" s="14"/>
      <c r="X34" s="14"/>
      <c r="Y34" s="14"/>
      <c r="Z34" s="14"/>
      <c r="AA34" s="14"/>
      <c r="AB34" s="14"/>
      <c r="AC34" s="14"/>
      <c r="AD34" s="14"/>
      <c r="AE34" s="14"/>
      <c r="AF34" s="5"/>
      <c r="AG34" s="232"/>
    </row>
    <row r="35" spans="1:33" ht="12.75" customHeight="1">
      <c r="A35" s="4"/>
      <c r="B35" s="7"/>
      <c r="C35" s="46"/>
      <c r="D35" s="16"/>
      <c r="E35" s="16"/>
      <c r="F35" s="16"/>
      <c r="G35" s="16"/>
      <c r="H35" s="16"/>
      <c r="I35" s="16"/>
      <c r="J35" s="16"/>
      <c r="K35" s="16"/>
      <c r="L35" s="16"/>
      <c r="M35" s="16"/>
      <c r="N35" s="16"/>
      <c r="O35" s="16"/>
      <c r="P35" s="16"/>
      <c r="Q35" s="16"/>
      <c r="R35" s="14"/>
      <c r="S35" s="14"/>
      <c r="T35" s="14"/>
      <c r="U35" s="14"/>
      <c r="V35" s="22"/>
      <c r="W35" s="14"/>
      <c r="X35" s="14"/>
      <c r="Y35" s="14"/>
      <c r="Z35" s="14"/>
      <c r="AA35" s="14"/>
      <c r="AB35" s="14"/>
      <c r="AC35" s="14"/>
      <c r="AD35" s="14"/>
      <c r="AE35" s="14"/>
      <c r="AF35" s="5"/>
      <c r="AG35" s="232"/>
    </row>
    <row r="36" spans="1:33" ht="15.75" customHeight="1">
      <c r="A36" s="4"/>
      <c r="B36" s="7"/>
      <c r="C36" s="46"/>
      <c r="D36" s="16"/>
      <c r="E36" s="16"/>
      <c r="F36" s="16"/>
      <c r="G36" s="16"/>
      <c r="H36" s="16"/>
      <c r="I36" s="16"/>
      <c r="J36" s="16"/>
      <c r="K36" s="16"/>
      <c r="L36" s="16"/>
      <c r="M36" s="16"/>
      <c r="N36" s="16"/>
      <c r="O36" s="16"/>
      <c r="P36" s="16"/>
      <c r="Q36" s="16"/>
      <c r="R36" s="14"/>
      <c r="S36" s="14"/>
      <c r="T36" s="14"/>
      <c r="U36" s="14"/>
      <c r="V36" s="22"/>
      <c r="W36" s="14"/>
      <c r="X36" s="14"/>
      <c r="Y36" s="14"/>
      <c r="Z36" s="14"/>
      <c r="AA36" s="14"/>
      <c r="AB36" s="14"/>
      <c r="AC36" s="14"/>
      <c r="AD36" s="14"/>
      <c r="AE36" s="14"/>
      <c r="AF36" s="5"/>
      <c r="AG36" s="232"/>
    </row>
    <row r="37" spans="1:33" ht="20.25" customHeight="1">
      <c r="A37" s="4"/>
      <c r="B37" s="7"/>
      <c r="C37" s="46"/>
      <c r="D37" s="16"/>
      <c r="E37" s="16"/>
      <c r="F37" s="16"/>
      <c r="G37" s="16"/>
      <c r="H37" s="16"/>
      <c r="I37" s="16"/>
      <c r="J37" s="16"/>
      <c r="K37" s="16"/>
      <c r="L37" s="16"/>
      <c r="M37" s="16"/>
      <c r="N37" s="16"/>
      <c r="O37" s="16"/>
      <c r="P37" s="16"/>
      <c r="Q37" s="16"/>
      <c r="R37" s="14"/>
      <c r="S37" s="14"/>
      <c r="T37" s="14"/>
      <c r="U37" s="14"/>
      <c r="V37" s="22"/>
      <c r="W37" s="14"/>
      <c r="X37" s="14"/>
      <c r="Y37" s="14"/>
      <c r="Z37" s="14"/>
      <c r="AA37" s="14"/>
      <c r="AB37" s="14"/>
      <c r="AC37" s="14"/>
      <c r="AD37" s="14"/>
      <c r="AE37" s="14"/>
      <c r="AF37" s="5"/>
      <c r="AG37" s="232"/>
    </row>
    <row r="38" spans="1:33" ht="15.75" customHeight="1">
      <c r="A38" s="4"/>
      <c r="B38" s="7"/>
      <c r="C38" s="46"/>
      <c r="D38" s="16"/>
      <c r="E38" s="16"/>
      <c r="F38" s="16"/>
      <c r="G38" s="16"/>
      <c r="H38" s="16"/>
      <c r="I38" s="16"/>
      <c r="J38" s="16"/>
      <c r="K38" s="16"/>
      <c r="L38" s="16"/>
      <c r="M38" s="16"/>
      <c r="N38" s="16"/>
      <c r="O38" s="16"/>
      <c r="P38" s="16"/>
      <c r="Q38" s="16"/>
      <c r="R38" s="14"/>
      <c r="S38" s="14"/>
      <c r="T38" s="14"/>
      <c r="U38" s="14"/>
      <c r="V38" s="22"/>
      <c r="W38" s="14"/>
      <c r="X38" s="14"/>
      <c r="Y38" s="14"/>
      <c r="Z38" s="14"/>
      <c r="AA38" s="14"/>
      <c r="AB38" s="14"/>
      <c r="AC38" s="14"/>
      <c r="AD38" s="14"/>
      <c r="AE38" s="14"/>
      <c r="AF38" s="5"/>
      <c r="AG38" s="232"/>
    </row>
    <row r="39" spans="1:33" ht="12.75" customHeight="1">
      <c r="A39" s="4"/>
      <c r="B39" s="7"/>
      <c r="C39" s="46"/>
      <c r="D39" s="16"/>
      <c r="E39" s="16"/>
      <c r="F39" s="16"/>
      <c r="G39" s="16"/>
      <c r="H39" s="16"/>
      <c r="I39" s="16"/>
      <c r="J39" s="16"/>
      <c r="K39" s="16"/>
      <c r="L39" s="16"/>
      <c r="M39" s="16"/>
      <c r="N39" s="16"/>
      <c r="O39" s="16"/>
      <c r="P39" s="16"/>
      <c r="Q39" s="16"/>
      <c r="R39" s="14"/>
      <c r="S39" s="14"/>
      <c r="T39" s="14"/>
      <c r="U39" s="14"/>
      <c r="V39" s="22"/>
      <c r="W39" s="14"/>
      <c r="X39" s="14"/>
      <c r="Y39" s="14"/>
      <c r="Z39" s="14"/>
      <c r="AA39" s="14"/>
      <c r="AB39" s="14"/>
      <c r="AC39" s="14"/>
      <c r="AD39" s="14"/>
      <c r="AE39" s="14"/>
      <c r="AF39" s="5"/>
      <c r="AG39" s="232"/>
    </row>
    <row r="40" spans="1:33" ht="12" customHeight="1">
      <c r="A40" s="4"/>
      <c r="B40" s="7"/>
      <c r="C40" s="46"/>
      <c r="D40" s="16"/>
      <c r="E40" s="16"/>
      <c r="F40" s="16"/>
      <c r="G40" s="16"/>
      <c r="H40" s="16"/>
      <c r="I40" s="16"/>
      <c r="J40" s="16"/>
      <c r="K40" s="16"/>
      <c r="L40" s="16"/>
      <c r="M40" s="16"/>
      <c r="N40" s="16"/>
      <c r="O40" s="16"/>
      <c r="P40" s="16"/>
      <c r="Q40" s="16"/>
      <c r="R40" s="14"/>
      <c r="S40" s="14"/>
      <c r="T40" s="14"/>
      <c r="U40" s="14"/>
      <c r="V40" s="22"/>
      <c r="W40" s="14"/>
      <c r="X40" s="14"/>
      <c r="Y40" s="14"/>
      <c r="Z40" s="14"/>
      <c r="AA40" s="14"/>
      <c r="AB40" s="14"/>
      <c r="AC40" s="14"/>
      <c r="AD40" s="14"/>
      <c r="AE40" s="14"/>
      <c r="AF40" s="5"/>
      <c r="AG40" s="232"/>
    </row>
    <row r="41" spans="1:33" ht="12.75" customHeight="1">
      <c r="A41" s="4"/>
      <c r="B41" s="7"/>
      <c r="C41" s="46"/>
      <c r="D41" s="16"/>
      <c r="E41" s="16"/>
      <c r="F41" s="16"/>
      <c r="G41" s="16"/>
      <c r="H41" s="16"/>
      <c r="I41" s="16"/>
      <c r="J41" s="16"/>
      <c r="K41" s="16"/>
      <c r="L41" s="16"/>
      <c r="M41" s="16"/>
      <c r="N41" s="16"/>
      <c r="O41" s="16"/>
      <c r="P41" s="16"/>
      <c r="Q41" s="16"/>
      <c r="R41" s="14"/>
      <c r="S41" s="14"/>
      <c r="T41" s="14"/>
      <c r="U41" s="14"/>
      <c r="V41" s="22"/>
      <c r="W41" s="14"/>
      <c r="X41" s="14"/>
      <c r="Y41" s="14"/>
      <c r="Z41" s="14"/>
      <c r="AA41" s="14"/>
      <c r="AB41" s="14"/>
      <c r="AC41" s="14"/>
      <c r="AD41" s="14"/>
      <c r="AE41" s="14"/>
      <c r="AF41" s="5"/>
      <c r="AG41" s="232"/>
    </row>
    <row r="42" spans="1:33" ht="12.75" customHeight="1">
      <c r="A42" s="4"/>
      <c r="B42" s="7"/>
      <c r="C42" s="46"/>
      <c r="D42" s="16"/>
      <c r="E42" s="16"/>
      <c r="F42" s="16"/>
      <c r="G42" s="16"/>
      <c r="H42" s="16"/>
      <c r="I42" s="16"/>
      <c r="J42" s="16"/>
      <c r="K42" s="16"/>
      <c r="L42" s="16"/>
      <c r="M42" s="16"/>
      <c r="N42" s="16"/>
      <c r="O42" s="16"/>
      <c r="P42" s="16"/>
      <c r="Q42" s="16"/>
      <c r="R42" s="14"/>
      <c r="S42" s="14"/>
      <c r="T42" s="14"/>
      <c r="U42" s="14"/>
      <c r="V42" s="22"/>
      <c r="W42" s="14"/>
      <c r="X42" s="14"/>
      <c r="Y42" s="14"/>
      <c r="Z42" s="14"/>
      <c r="AA42" s="14"/>
      <c r="AB42" s="14"/>
      <c r="AC42" s="14"/>
      <c r="AD42" s="14"/>
      <c r="AE42" s="14"/>
      <c r="AF42" s="5"/>
      <c r="AG42" s="232"/>
    </row>
    <row r="43" spans="1:33" ht="9" customHeight="1">
      <c r="A43" s="4"/>
      <c r="B43" s="7"/>
      <c r="C43" s="46"/>
      <c r="D43" s="16"/>
      <c r="E43" s="16"/>
      <c r="F43" s="16"/>
      <c r="G43" s="16"/>
      <c r="H43" s="16"/>
      <c r="I43" s="16"/>
      <c r="J43" s="16"/>
      <c r="K43" s="16"/>
      <c r="L43" s="16"/>
      <c r="M43" s="16"/>
      <c r="N43" s="16"/>
      <c r="O43" s="16"/>
      <c r="P43" s="16"/>
      <c r="Q43" s="16"/>
      <c r="R43" s="14"/>
      <c r="S43" s="14"/>
      <c r="T43" s="14"/>
      <c r="U43" s="14"/>
      <c r="V43" s="22"/>
      <c r="W43" s="14"/>
      <c r="X43" s="14"/>
      <c r="Y43" s="14"/>
      <c r="Z43" s="14"/>
      <c r="AA43" s="14"/>
      <c r="AB43" s="14"/>
      <c r="AC43" s="14"/>
      <c r="AD43" s="14"/>
      <c r="AE43" s="14"/>
      <c r="AF43" s="5"/>
      <c r="AG43" s="232"/>
    </row>
    <row r="44" spans="1:33" ht="19.5" customHeight="1">
      <c r="A44" s="4"/>
      <c r="B44" s="7"/>
      <c r="C44" s="7"/>
      <c r="D44" s="7"/>
      <c r="E44" s="7"/>
      <c r="F44" s="7"/>
      <c r="G44" s="7"/>
      <c r="H44" s="7"/>
      <c r="I44" s="7"/>
      <c r="J44" s="7"/>
      <c r="K44" s="7"/>
      <c r="L44" s="7"/>
      <c r="M44" s="7"/>
      <c r="N44" s="7"/>
      <c r="O44" s="7"/>
      <c r="P44" s="7"/>
      <c r="Q44" s="7"/>
      <c r="R44" s="57"/>
      <c r="S44" s="57"/>
      <c r="T44" s="7"/>
      <c r="U44" s="7"/>
      <c r="V44" s="7"/>
      <c r="W44" s="7"/>
      <c r="X44" s="7"/>
      <c r="Y44" s="7"/>
      <c r="Z44" s="7"/>
      <c r="AA44" s="7"/>
      <c r="AB44" s="20"/>
      <c r="AC44" s="7"/>
      <c r="AD44" s="20"/>
      <c r="AE44" s="7"/>
      <c r="AF44" s="5"/>
      <c r="AG44" s="232"/>
    </row>
    <row r="45" spans="1:33" ht="13.5" customHeight="1">
      <c r="A45" s="4"/>
      <c r="B45" s="7"/>
      <c r="C45" s="80"/>
      <c r="D45" s="74"/>
      <c r="E45" s="74"/>
      <c r="F45" s="74"/>
      <c r="G45" s="74"/>
      <c r="H45" s="74"/>
      <c r="I45" s="74"/>
      <c r="J45" s="74"/>
      <c r="K45" s="74"/>
      <c r="L45" s="74"/>
      <c r="M45" s="74"/>
      <c r="N45" s="74"/>
      <c r="O45" s="74"/>
      <c r="P45" s="74"/>
      <c r="Q45" s="74"/>
      <c r="R45" s="81"/>
      <c r="S45" s="81"/>
      <c r="T45" s="81"/>
      <c r="U45" s="81"/>
      <c r="V45" s="81"/>
      <c r="W45" s="81"/>
      <c r="X45" s="81"/>
      <c r="Y45" s="81"/>
      <c r="Z45" s="81"/>
      <c r="AA45" s="81"/>
      <c r="AB45" s="81"/>
      <c r="AC45" s="81"/>
      <c r="AD45" s="81"/>
      <c r="AE45" s="81"/>
      <c r="AF45" s="5"/>
      <c r="AG45" s="232"/>
    </row>
    <row r="46" spans="1:33" ht="3.75" customHeight="1">
      <c r="A46" s="4"/>
      <c r="B46" s="7"/>
      <c r="C46" s="11"/>
      <c r="D46" s="11"/>
      <c r="E46" s="11"/>
      <c r="F46" s="11"/>
      <c r="G46" s="11"/>
      <c r="H46" s="11"/>
      <c r="I46" s="11"/>
      <c r="J46" s="11"/>
      <c r="K46" s="11"/>
      <c r="L46" s="11"/>
      <c r="M46" s="11"/>
      <c r="N46" s="11"/>
      <c r="O46" s="11"/>
      <c r="P46" s="11"/>
      <c r="Q46" s="11"/>
      <c r="R46" s="5"/>
      <c r="S46" s="5"/>
      <c r="T46" s="5"/>
      <c r="U46" s="5"/>
      <c r="V46" s="5"/>
      <c r="W46" s="5"/>
      <c r="X46" s="5"/>
      <c r="Y46" s="5"/>
      <c r="Z46" s="5"/>
      <c r="AA46" s="5"/>
      <c r="AB46" s="5"/>
      <c r="AC46" s="5"/>
      <c r="AD46" s="5"/>
      <c r="AE46" s="5"/>
      <c r="AF46" s="5"/>
      <c r="AG46" s="232"/>
    </row>
    <row r="47" spans="1:33" ht="11.25" customHeight="1">
      <c r="A47" s="4"/>
      <c r="B47" s="7"/>
      <c r="C47" s="11"/>
      <c r="D47" s="11"/>
      <c r="E47" s="13"/>
      <c r="F47" s="1626"/>
      <c r="G47" s="1626"/>
      <c r="H47" s="1626"/>
      <c r="I47" s="1626"/>
      <c r="J47" s="1626"/>
      <c r="K47" s="1626"/>
      <c r="L47" s="1626"/>
      <c r="M47" s="1626"/>
      <c r="N47" s="1626"/>
      <c r="O47" s="1626"/>
      <c r="P47" s="1626"/>
      <c r="Q47" s="1626"/>
      <c r="R47" s="1626"/>
      <c r="S47" s="1626"/>
      <c r="T47" s="1626"/>
      <c r="U47" s="1626"/>
      <c r="V47" s="1626"/>
      <c r="W47" s="13"/>
      <c r="X47" s="1626"/>
      <c r="Y47" s="1626"/>
      <c r="Z47" s="1626"/>
      <c r="AA47" s="1626"/>
      <c r="AB47" s="1626"/>
      <c r="AC47" s="1626"/>
      <c r="AD47" s="1626"/>
      <c r="AE47" s="13"/>
      <c r="AF47" s="7"/>
      <c r="AG47" s="232"/>
    </row>
    <row r="48" spans="1:33" ht="12.75" customHeight="1">
      <c r="A48" s="4"/>
      <c r="B48" s="7"/>
      <c r="C48" s="11"/>
      <c r="D48" s="11"/>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5"/>
      <c r="AG48" s="232"/>
    </row>
    <row r="49" spans="1:33" ht="6" customHeight="1">
      <c r="A49" s="4"/>
      <c r="B49" s="7"/>
      <c r="C49" s="11"/>
      <c r="D49" s="11"/>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5"/>
      <c r="AG49" s="232"/>
    </row>
    <row r="50" spans="1:33" s="53" customFormat="1" ht="12" customHeight="1">
      <c r="A50" s="50"/>
      <c r="B50" s="51"/>
      <c r="C50" s="58"/>
      <c r="D50" s="52"/>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7"/>
      <c r="AG50" s="349"/>
    </row>
    <row r="51" spans="1:33" ht="12" customHeight="1">
      <c r="A51" s="4"/>
      <c r="B51" s="7"/>
      <c r="C51" s="46"/>
      <c r="D51" s="16"/>
      <c r="E51" s="77"/>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77"/>
      <c r="AF51" s="5"/>
      <c r="AG51" s="232"/>
    </row>
    <row r="52" spans="1:33" ht="12" customHeight="1">
      <c r="A52" s="4"/>
      <c r="B52" s="7"/>
      <c r="C52" s="46"/>
      <c r="D52" s="16"/>
      <c r="E52" s="77"/>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77"/>
      <c r="AF52" s="5"/>
      <c r="AG52" s="232"/>
    </row>
    <row r="53" spans="1:33" ht="12" customHeight="1">
      <c r="A53" s="4"/>
      <c r="B53" s="7"/>
      <c r="C53" s="46"/>
      <c r="D53" s="16"/>
      <c r="E53" s="77"/>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77"/>
      <c r="AF53" s="5"/>
      <c r="AG53" s="232"/>
    </row>
    <row r="54" spans="1:33" ht="12" customHeight="1">
      <c r="A54" s="4"/>
      <c r="B54" s="7"/>
      <c r="C54" s="46"/>
      <c r="D54" s="16"/>
      <c r="E54" s="77"/>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77"/>
      <c r="AF54" s="5"/>
      <c r="AG54" s="232"/>
    </row>
    <row r="55" spans="1:33" ht="12" customHeight="1">
      <c r="A55" s="4"/>
      <c r="B55" s="7"/>
      <c r="C55" s="46"/>
      <c r="D55" s="16"/>
      <c r="E55" s="77"/>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77"/>
      <c r="AF55" s="5"/>
      <c r="AG55" s="232"/>
    </row>
    <row r="56" spans="1:33" ht="12" customHeight="1">
      <c r="A56" s="4"/>
      <c r="B56" s="7"/>
      <c r="C56" s="46"/>
      <c r="D56" s="16"/>
      <c r="E56" s="77"/>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77"/>
      <c r="AF56" s="5"/>
      <c r="AG56" s="232"/>
    </row>
    <row r="57" spans="1:33" ht="12" customHeight="1">
      <c r="A57" s="4"/>
      <c r="B57" s="7"/>
      <c r="C57" s="46"/>
      <c r="D57" s="16"/>
      <c r="E57" s="77"/>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77"/>
      <c r="AF57" s="5"/>
      <c r="AG57" s="232"/>
    </row>
    <row r="58" spans="1:33" ht="12" customHeight="1">
      <c r="A58" s="4"/>
      <c r="B58" s="7"/>
      <c r="C58" s="46"/>
      <c r="D58" s="16"/>
      <c r="E58" s="77"/>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77"/>
      <c r="AF58" s="5"/>
      <c r="AG58" s="232"/>
    </row>
    <row r="59" spans="1:33" ht="12" customHeight="1">
      <c r="A59" s="4"/>
      <c r="B59" s="7"/>
      <c r="C59" s="46"/>
      <c r="D59" s="16"/>
      <c r="E59" s="77"/>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77"/>
      <c r="AF59" s="5"/>
      <c r="AG59" s="232"/>
    </row>
    <row r="60" spans="1:33" ht="12" customHeight="1">
      <c r="A60" s="4"/>
      <c r="B60" s="7"/>
      <c r="C60" s="46"/>
      <c r="D60" s="16"/>
      <c r="E60" s="77"/>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77"/>
      <c r="AF60" s="5"/>
      <c r="AG60" s="232"/>
    </row>
    <row r="61" spans="1:33" ht="12" customHeight="1">
      <c r="A61" s="4"/>
      <c r="B61" s="7"/>
      <c r="C61" s="46"/>
      <c r="D61" s="16"/>
      <c r="E61" s="77"/>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77"/>
      <c r="AF61" s="5"/>
      <c r="AG61" s="232"/>
    </row>
    <row r="62" spans="1:33" ht="12" customHeight="1">
      <c r="A62" s="4"/>
      <c r="B62" s="7"/>
      <c r="C62" s="46"/>
      <c r="D62" s="16"/>
      <c r="E62" s="77"/>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77"/>
      <c r="AF62" s="5"/>
      <c r="AG62" s="232"/>
    </row>
    <row r="63" spans="1:33" ht="12" customHeight="1">
      <c r="A63" s="4"/>
      <c r="B63" s="7"/>
      <c r="C63" s="46"/>
      <c r="D63" s="16"/>
      <c r="E63" s="77"/>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77"/>
      <c r="AF63" s="5"/>
      <c r="AG63" s="232"/>
    </row>
    <row r="64" spans="1:33" ht="12" customHeight="1">
      <c r="A64" s="4"/>
      <c r="B64" s="7"/>
      <c r="C64" s="46"/>
      <c r="D64" s="16"/>
      <c r="E64" s="77"/>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77"/>
      <c r="AF64" s="5"/>
      <c r="AG64" s="232"/>
    </row>
    <row r="65" spans="1:33" ht="12" customHeight="1">
      <c r="A65" s="4"/>
      <c r="B65" s="7"/>
      <c r="C65" s="46"/>
      <c r="D65" s="16"/>
      <c r="E65" s="77"/>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77"/>
      <c r="AF65" s="5"/>
      <c r="AG65" s="232"/>
    </row>
    <row r="66" spans="1:33" ht="12" customHeight="1">
      <c r="A66" s="4"/>
      <c r="B66" s="7"/>
      <c r="C66" s="46"/>
      <c r="D66" s="16"/>
      <c r="E66" s="77"/>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77"/>
      <c r="AF66" s="5"/>
      <c r="AG66" s="232"/>
    </row>
    <row r="67" spans="1:33" ht="12" customHeight="1">
      <c r="A67" s="4"/>
      <c r="B67" s="7"/>
      <c r="C67" s="46"/>
      <c r="D67" s="16"/>
      <c r="E67" s="77"/>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77"/>
      <c r="AF67" s="5"/>
      <c r="AG67" s="232"/>
    </row>
    <row r="68" spans="1:33" ht="12" customHeight="1">
      <c r="A68" s="4"/>
      <c r="B68" s="7"/>
      <c r="C68" s="46"/>
      <c r="D68" s="16"/>
      <c r="E68" s="77"/>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77"/>
      <c r="AF68" s="5"/>
      <c r="AG68" s="232"/>
    </row>
    <row r="69" spans="1:33" ht="12" customHeight="1">
      <c r="A69" s="4"/>
      <c r="B69" s="7"/>
      <c r="C69" s="46"/>
      <c r="D69" s="16"/>
      <c r="E69" s="77"/>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77"/>
      <c r="AF69" s="5"/>
      <c r="AG69" s="232"/>
    </row>
    <row r="70" spans="1:33" ht="12" customHeight="1">
      <c r="A70" s="4"/>
      <c r="B70" s="7"/>
      <c r="C70" s="46"/>
      <c r="D70" s="16"/>
      <c r="E70" s="77"/>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77"/>
      <c r="AF70" s="5"/>
      <c r="AG70" s="232"/>
    </row>
    <row r="71" spans="1:33" s="70" customFormat="1" ht="9.75" customHeight="1">
      <c r="A71" s="68"/>
      <c r="B71" s="69"/>
      <c r="C71" s="72"/>
      <c r="D71" s="24"/>
      <c r="E71" s="73"/>
      <c r="F71" s="73"/>
      <c r="G71" s="73"/>
      <c r="H71" s="78"/>
      <c r="I71" s="78"/>
      <c r="J71" s="78"/>
      <c r="K71" s="78"/>
      <c r="L71" s="78"/>
      <c r="M71" s="78"/>
      <c r="N71" s="78"/>
      <c r="O71" s="78"/>
      <c r="P71" s="78"/>
      <c r="Q71" s="78"/>
      <c r="R71" s="78"/>
      <c r="S71" s="78"/>
      <c r="T71" s="78"/>
      <c r="U71" s="78"/>
      <c r="V71" s="78"/>
      <c r="W71" s="78"/>
      <c r="X71" s="78"/>
      <c r="Y71" s="78"/>
      <c r="Z71" s="78"/>
      <c r="AA71" s="78"/>
      <c r="AB71" s="78"/>
      <c r="AC71" s="78"/>
      <c r="AD71" s="78"/>
      <c r="AE71" s="78"/>
      <c r="AF71" s="69"/>
      <c r="AG71" s="373"/>
    </row>
    <row r="72" spans="1:33" ht="11.25" customHeight="1">
      <c r="A72" s="4"/>
      <c r="B72" s="1"/>
      <c r="C72" s="45"/>
      <c r="D72" s="16"/>
      <c r="E72" s="79"/>
      <c r="F72" s="79"/>
      <c r="G72" s="79"/>
      <c r="H72" s="79"/>
      <c r="I72" s="79"/>
      <c r="J72" s="79"/>
      <c r="K72" s="79"/>
      <c r="L72" s="79"/>
      <c r="M72" s="79"/>
      <c r="N72" s="79"/>
      <c r="O72" s="79"/>
      <c r="P72" s="79"/>
      <c r="Q72" s="79"/>
      <c r="R72" s="79"/>
      <c r="S72" s="79"/>
      <c r="T72" s="79"/>
      <c r="U72" s="79"/>
      <c r="V72" s="78"/>
      <c r="W72" s="79"/>
      <c r="X72" s="79"/>
      <c r="Y72" s="79"/>
      <c r="Z72" s="79"/>
      <c r="AA72" s="79"/>
      <c r="AB72" s="79"/>
      <c r="AC72" s="79"/>
      <c r="AD72" s="79"/>
      <c r="AE72" s="79"/>
      <c r="AF72" s="5"/>
      <c r="AG72" s="232"/>
    </row>
    <row r="73" spans="1:33" ht="13.5" customHeight="1">
      <c r="A73" s="4"/>
      <c r="B73" s="1"/>
      <c r="C73" s="1"/>
      <c r="D73" s="1"/>
      <c r="I73" s="7"/>
      <c r="J73" s="7"/>
      <c r="K73" s="7"/>
      <c r="L73" s="7"/>
      <c r="M73" s="7"/>
      <c r="N73" s="7"/>
      <c r="O73" s="7"/>
      <c r="P73" s="7"/>
      <c r="Q73" s="7"/>
      <c r="R73" s="7"/>
      <c r="S73" s="7"/>
      <c r="T73" s="7"/>
      <c r="U73" s="7"/>
      <c r="V73" s="71"/>
      <c r="W73" s="7"/>
      <c r="X73" s="7"/>
      <c r="Y73" s="7"/>
      <c r="Z73" s="1400">
        <v>42156</v>
      </c>
      <c r="AA73" s="1400"/>
      <c r="AB73" s="1400"/>
      <c r="AC73" s="1400"/>
      <c r="AD73" s="1400"/>
      <c r="AE73" s="1400"/>
      <c r="AF73" s="375">
        <v>23</v>
      </c>
      <c r="AG73" s="232"/>
    </row>
  </sheetData>
  <customSheetViews>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5" type="noConversion"/>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22.xml><?xml version="1.0" encoding="utf-8"?>
<worksheet xmlns="http://schemas.openxmlformats.org/spreadsheetml/2006/main" xmlns:r="http://schemas.openxmlformats.org/officeDocument/2006/relationships">
  <sheetPr codeName="Folha101" enableFormatConditionsCalculation="0">
    <tabColor theme="9"/>
  </sheetPr>
  <dimension ref="A1:E54"/>
  <sheetViews>
    <sheetView showRuler="0" workbookViewId="0">
      <selection activeCell="EW151" sqref="EW151:FA155"/>
    </sheetView>
  </sheetViews>
  <sheetFormatPr defaultRowHeight="12.75"/>
  <cols>
    <col min="1" max="1" width="3.28515625" customWidth="1"/>
    <col min="2" max="3" width="2.5703125" customWidth="1"/>
    <col min="4" max="4" width="90.5703125" customWidth="1"/>
    <col min="5" max="5" width="3.28515625" customWidth="1"/>
  </cols>
  <sheetData>
    <row r="1" spans="1:5" ht="13.5" customHeight="1">
      <c r="A1" s="343"/>
      <c r="B1" s="343"/>
      <c r="C1" s="343"/>
      <c r="D1" s="343"/>
      <c r="E1" s="343"/>
    </row>
    <row r="2" spans="1:5" ht="13.5" customHeight="1">
      <c r="A2" s="343"/>
      <c r="B2" s="343"/>
      <c r="C2" s="343"/>
      <c r="D2" s="343"/>
      <c r="E2" s="343"/>
    </row>
    <row r="3" spans="1:5" ht="13.5" customHeight="1">
      <c r="A3" s="343"/>
      <c r="B3" s="343"/>
      <c r="C3" s="343"/>
      <c r="D3" s="343"/>
      <c r="E3" s="343"/>
    </row>
    <row r="4" spans="1:5" s="10" customFormat="1" ht="13.5" customHeight="1">
      <c r="A4" s="343"/>
      <c r="B4" s="343"/>
      <c r="C4" s="343"/>
      <c r="D4" s="343"/>
      <c r="E4" s="343"/>
    </row>
    <row r="5" spans="1:5" ht="13.5" customHeight="1">
      <c r="A5" s="343"/>
      <c r="B5" s="343"/>
      <c r="C5" s="343"/>
      <c r="D5" s="343"/>
      <c r="E5" s="343"/>
    </row>
    <row r="6" spans="1:5" ht="13.5" customHeight="1">
      <c r="A6" s="343"/>
      <c r="B6" s="343"/>
      <c r="C6" s="343"/>
      <c r="D6" s="343"/>
      <c r="E6" s="343"/>
    </row>
    <row r="7" spans="1:5" ht="13.5" customHeight="1">
      <c r="A7" s="343"/>
      <c r="B7" s="343"/>
      <c r="C7" s="343"/>
      <c r="D7" s="343"/>
      <c r="E7" s="343"/>
    </row>
    <row r="8" spans="1:5" ht="13.5" customHeight="1">
      <c r="A8" s="343"/>
      <c r="B8" s="343"/>
      <c r="C8" s="343"/>
      <c r="D8" s="343"/>
      <c r="E8" s="343"/>
    </row>
    <row r="9" spans="1:5" ht="13.5" customHeight="1">
      <c r="A9" s="343"/>
      <c r="B9" s="343"/>
      <c r="C9" s="343"/>
      <c r="D9" s="343"/>
      <c r="E9" s="343"/>
    </row>
    <row r="10" spans="1:5" ht="13.5" customHeight="1">
      <c r="A10" s="343"/>
      <c r="B10" s="343"/>
      <c r="C10" s="343"/>
      <c r="D10" s="343"/>
      <c r="E10" s="343"/>
    </row>
    <row r="11" spans="1:5" ht="13.5" customHeight="1">
      <c r="A11" s="343"/>
      <c r="B11" s="343"/>
      <c r="C11" s="343"/>
      <c r="D11" s="343"/>
      <c r="E11" s="343"/>
    </row>
    <row r="12" spans="1:5" ht="13.5" customHeight="1">
      <c r="A12" s="343"/>
      <c r="B12" s="343"/>
      <c r="C12" s="343"/>
      <c r="D12" s="343"/>
      <c r="E12" s="343"/>
    </row>
    <row r="13" spans="1:5" ht="13.5" customHeight="1">
      <c r="A13" s="343"/>
      <c r="B13" s="343"/>
      <c r="C13" s="343"/>
      <c r="D13" s="343"/>
      <c r="E13" s="343"/>
    </row>
    <row r="14" spans="1:5" ht="13.5" customHeight="1">
      <c r="A14" s="343"/>
      <c r="B14" s="343"/>
      <c r="C14" s="343"/>
      <c r="D14" s="343"/>
      <c r="E14" s="343"/>
    </row>
    <row r="15" spans="1:5" ht="13.5" customHeight="1">
      <c r="A15" s="343"/>
      <c r="B15" s="343"/>
      <c r="C15" s="343"/>
      <c r="D15" s="343"/>
      <c r="E15" s="343"/>
    </row>
    <row r="16" spans="1:5" ht="13.5" customHeight="1">
      <c r="A16" s="343"/>
      <c r="B16" s="343"/>
      <c r="C16" s="343"/>
      <c r="D16" s="343"/>
      <c r="E16" s="343"/>
    </row>
    <row r="17" spans="1:5" ht="13.5" customHeight="1">
      <c r="A17" s="343"/>
      <c r="B17" s="343"/>
      <c r="C17" s="343"/>
      <c r="D17" s="343"/>
      <c r="E17" s="343"/>
    </row>
    <row r="18" spans="1:5" ht="13.5" customHeight="1">
      <c r="A18" s="343"/>
      <c r="B18" s="343"/>
      <c r="C18" s="343"/>
      <c r="D18" s="343"/>
      <c r="E18" s="343"/>
    </row>
    <row r="19" spans="1:5" ht="13.5" customHeight="1">
      <c r="A19" s="343"/>
      <c r="B19" s="343"/>
      <c r="C19" s="343"/>
      <c r="D19" s="343"/>
      <c r="E19" s="343"/>
    </row>
    <row r="20" spans="1:5" ht="13.5" customHeight="1">
      <c r="A20" s="343"/>
      <c r="B20" s="343"/>
      <c r="C20" s="343"/>
      <c r="D20" s="343"/>
      <c r="E20" s="343"/>
    </row>
    <row r="21" spans="1:5" ht="13.5" customHeight="1">
      <c r="A21" s="343"/>
      <c r="B21" s="343"/>
      <c r="C21" s="343"/>
      <c r="D21" s="343"/>
      <c r="E21" s="343"/>
    </row>
    <row r="22" spans="1:5" ht="13.5" customHeight="1">
      <c r="A22" s="343"/>
      <c r="B22" s="343"/>
      <c r="C22" s="343"/>
      <c r="D22" s="343"/>
      <c r="E22" s="343"/>
    </row>
    <row r="23" spans="1:5" ht="13.5" customHeight="1">
      <c r="A23" s="343"/>
      <c r="B23" s="343"/>
      <c r="C23" s="343"/>
      <c r="D23" s="343"/>
      <c r="E23" s="343"/>
    </row>
    <row r="24" spans="1:5" ht="13.5" customHeight="1">
      <c r="A24" s="343"/>
      <c r="B24" s="343"/>
      <c r="C24" s="343"/>
      <c r="D24" s="343"/>
      <c r="E24" s="343"/>
    </row>
    <row r="25" spans="1:5" ht="13.5" customHeight="1">
      <c r="A25" s="343"/>
      <c r="B25" s="343"/>
      <c r="C25" s="343"/>
      <c r="D25" s="343"/>
      <c r="E25" s="343"/>
    </row>
    <row r="26" spans="1:5" ht="13.5" customHeight="1">
      <c r="A26" s="343"/>
      <c r="B26" s="343"/>
      <c r="C26" s="343"/>
      <c r="D26" s="343"/>
      <c r="E26" s="343"/>
    </row>
    <row r="27" spans="1:5" ht="13.5" customHeight="1">
      <c r="A27" s="343"/>
      <c r="B27" s="343"/>
      <c r="C27" s="343"/>
      <c r="D27" s="343"/>
      <c r="E27" s="343"/>
    </row>
    <row r="28" spans="1:5" ht="13.5" customHeight="1">
      <c r="A28" s="343"/>
      <c r="B28" s="343"/>
      <c r="C28" s="343"/>
      <c r="D28" s="343"/>
      <c r="E28" s="343"/>
    </row>
    <row r="29" spans="1:5" ht="13.5" customHeight="1">
      <c r="A29" s="343"/>
      <c r="B29" s="343"/>
      <c r="C29" s="343"/>
      <c r="D29" s="343"/>
      <c r="E29" s="343"/>
    </row>
    <row r="30" spans="1:5" ht="13.5" customHeight="1">
      <c r="A30" s="343"/>
      <c r="B30" s="343"/>
      <c r="C30" s="343"/>
      <c r="D30" s="343"/>
      <c r="E30" s="343"/>
    </row>
    <row r="31" spans="1:5" ht="13.5" customHeight="1">
      <c r="A31" s="343"/>
      <c r="B31" s="343"/>
      <c r="C31" s="343"/>
      <c r="D31" s="343"/>
      <c r="E31" s="343"/>
    </row>
    <row r="32" spans="1:5" ht="13.5" customHeight="1">
      <c r="A32" s="343"/>
      <c r="B32" s="343"/>
      <c r="C32" s="343"/>
      <c r="D32" s="343"/>
      <c r="E32" s="343"/>
    </row>
    <row r="33" spans="1:5" ht="13.5" customHeight="1">
      <c r="A33" s="343"/>
      <c r="B33" s="343"/>
      <c r="C33" s="343"/>
      <c r="D33" s="343"/>
      <c r="E33" s="343"/>
    </row>
    <row r="34" spans="1:5" ht="13.5" customHeight="1">
      <c r="A34" s="343"/>
      <c r="B34" s="343"/>
      <c r="C34" s="343"/>
      <c r="D34" s="343"/>
      <c r="E34" s="343"/>
    </row>
    <row r="35" spans="1:5" ht="13.5" customHeight="1">
      <c r="A35" s="343"/>
      <c r="B35" s="343"/>
      <c r="C35" s="343"/>
      <c r="D35" s="343"/>
      <c r="E35" s="343"/>
    </row>
    <row r="36" spans="1:5" ht="13.5" customHeight="1">
      <c r="A36" s="343"/>
      <c r="B36" s="343"/>
      <c r="C36" s="343"/>
      <c r="D36" s="343"/>
      <c r="E36" s="343"/>
    </row>
    <row r="37" spans="1:5" ht="13.5" customHeight="1">
      <c r="A37" s="343"/>
      <c r="B37" s="343"/>
      <c r="C37" s="343"/>
      <c r="D37" s="343"/>
      <c r="E37" s="343"/>
    </row>
    <row r="38" spans="1:5" ht="13.5" customHeight="1">
      <c r="A38" s="343"/>
      <c r="B38" s="343"/>
      <c r="C38" s="343"/>
      <c r="D38" s="343"/>
      <c r="E38" s="343"/>
    </row>
    <row r="39" spans="1:5" ht="13.5" customHeight="1">
      <c r="A39" s="343"/>
      <c r="B39" s="343"/>
      <c r="C39" s="343"/>
      <c r="D39" s="343"/>
      <c r="E39" s="343"/>
    </row>
    <row r="40" spans="1:5" ht="13.5" customHeight="1">
      <c r="A40" s="343"/>
      <c r="B40" s="343"/>
      <c r="C40" s="343"/>
      <c r="D40" s="343"/>
      <c r="E40" s="343"/>
    </row>
    <row r="41" spans="1:5" ht="13.5" customHeight="1">
      <c r="A41" s="343"/>
      <c r="B41" s="343"/>
      <c r="C41" s="343"/>
      <c r="D41" s="343"/>
      <c r="E41" s="343"/>
    </row>
    <row r="42" spans="1:5" ht="18.75" customHeight="1">
      <c r="A42" s="343"/>
      <c r="B42" s="343" t="s">
        <v>334</v>
      </c>
      <c r="C42" s="343"/>
      <c r="D42" s="343"/>
      <c r="E42" s="343"/>
    </row>
    <row r="43" spans="1:5" ht="9" customHeight="1">
      <c r="A43" s="342"/>
      <c r="B43" s="386"/>
      <c r="C43" s="387"/>
      <c r="D43" s="388"/>
      <c r="E43" s="342"/>
    </row>
    <row r="44" spans="1:5" ht="13.5" customHeight="1">
      <c r="A44" s="342"/>
      <c r="B44" s="386"/>
      <c r="C44" s="383"/>
      <c r="D44" s="389" t="s">
        <v>330</v>
      </c>
      <c r="E44" s="342"/>
    </row>
    <row r="45" spans="1:5" ht="13.5" customHeight="1">
      <c r="A45" s="342"/>
      <c r="B45" s="386"/>
      <c r="C45" s="395"/>
      <c r="D45" s="394" t="s">
        <v>331</v>
      </c>
      <c r="E45" s="342"/>
    </row>
    <row r="46" spans="1:5" ht="13.5" customHeight="1">
      <c r="A46" s="342"/>
      <c r="B46" s="386"/>
      <c r="C46" s="390"/>
      <c r="D46" s="388"/>
      <c r="E46" s="342"/>
    </row>
    <row r="47" spans="1:5" ht="13.5" customHeight="1">
      <c r="A47" s="342"/>
      <c r="B47" s="386"/>
      <c r="C47" s="384"/>
      <c r="D47" s="389" t="s">
        <v>332</v>
      </c>
      <c r="E47" s="342"/>
    </row>
    <row r="48" spans="1:5" ht="13.5" customHeight="1">
      <c r="A48" s="342"/>
      <c r="B48" s="386"/>
      <c r="C48" s="387"/>
      <c r="D48" s="613" t="s">
        <v>331</v>
      </c>
      <c r="E48" s="342"/>
    </row>
    <row r="49" spans="1:5" ht="13.5" customHeight="1">
      <c r="A49" s="342"/>
      <c r="B49" s="386"/>
      <c r="C49" s="387"/>
      <c r="D49" s="388"/>
      <c r="E49" s="342"/>
    </row>
    <row r="50" spans="1:5" ht="13.5" customHeight="1">
      <c r="A50" s="342"/>
      <c r="B50" s="386"/>
      <c r="C50" s="385"/>
      <c r="D50" s="389" t="s">
        <v>333</v>
      </c>
      <c r="E50" s="342"/>
    </row>
    <row r="51" spans="1:5" ht="13.5" customHeight="1">
      <c r="A51" s="342"/>
      <c r="B51" s="386"/>
      <c r="C51" s="387"/>
      <c r="D51" s="613" t="s">
        <v>430</v>
      </c>
      <c r="E51" s="342"/>
    </row>
    <row r="52" spans="1:5" ht="25.5" customHeight="1">
      <c r="A52" s="342"/>
      <c r="B52" s="391"/>
      <c r="C52" s="392"/>
      <c r="D52" s="393"/>
      <c r="E52" s="342"/>
    </row>
    <row r="53" spans="1:5">
      <c r="A53" s="342"/>
      <c r="B53" s="343"/>
      <c r="C53" s="345"/>
      <c r="D53" s="344"/>
      <c r="E53" s="342"/>
    </row>
    <row r="54" spans="1:5" ht="94.5" customHeight="1">
      <c r="A54" s="342"/>
      <c r="B54" s="343"/>
      <c r="C54" s="345"/>
      <c r="D54" s="344"/>
      <c r="E54" s="342"/>
    </row>
  </sheetData>
  <customSheetViews>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s>
  <phoneticPr fontId="5" type="noConversion"/>
  <hyperlinks>
    <hyperlink ref="D45" r:id="rId2"/>
    <hyperlink ref="D51" r:id="rId3"/>
    <hyperlink ref="D48" r:id="rId4"/>
  </hyperlinks>
  <printOptions horizontalCentered="1"/>
  <pageMargins left="0.15748031496062992" right="0.15748031496062992" top="0.19685039370078741" bottom="0.19685039370078741" header="0" footer="0"/>
  <pageSetup paperSize="9" orientation="portrait" r:id="rId5"/>
  <headerFooter alignWithMargins="0"/>
</worksheet>
</file>

<file path=xl/worksheets/sheet3.xml><?xml version="1.0" encoding="utf-8"?>
<worksheet xmlns="http://schemas.openxmlformats.org/spreadsheetml/2006/main" xmlns:r="http://schemas.openxmlformats.org/officeDocument/2006/relationships">
  <sheetPr codeName="Folha21" enableFormatConditionsCalculation="0">
    <tabColor theme="9"/>
  </sheetPr>
  <dimension ref="A1:O40"/>
  <sheetViews>
    <sheetView showRuler="0" topLeftCell="A19" zoomScaleNormal="100" workbookViewId="0">
      <selection activeCell="EW151" sqref="EW151:FA155"/>
    </sheetView>
  </sheetViews>
  <sheetFormatPr defaultRowHeight="12.75"/>
  <cols>
    <col min="1" max="1" width="1" style="31" customWidth="1"/>
    <col min="2" max="2" width="2.5703125" style="31" customWidth="1"/>
    <col min="3" max="3" width="3" style="31" customWidth="1"/>
    <col min="4" max="4" width="6" style="31" customWidth="1"/>
    <col min="5" max="5" width="10.7109375" style="31" customWidth="1"/>
    <col min="6" max="6" width="0.5703125" style="31" customWidth="1"/>
    <col min="7" max="7" width="13" style="31" customWidth="1"/>
    <col min="8" max="8" width="5.5703125" style="31" customWidth="1"/>
    <col min="9" max="9" width="2.5703125" style="31" customWidth="1"/>
    <col min="10" max="10" width="20.7109375" style="31" customWidth="1"/>
    <col min="11" max="11" width="11.7109375" style="31" customWidth="1"/>
    <col min="12" max="12" width="18.5703125" style="31" customWidth="1"/>
    <col min="13" max="13" width="2.7109375" style="31" customWidth="1"/>
    <col min="14" max="14" width="2.42578125" style="31" customWidth="1"/>
    <col min="15" max="15" width="1" style="31" customWidth="1"/>
    <col min="16" max="16384" width="9.140625" style="31"/>
  </cols>
  <sheetData>
    <row r="1" spans="1:15" ht="13.5" customHeight="1">
      <c r="A1" s="28"/>
      <c r="B1" s="1394" t="s">
        <v>320</v>
      </c>
      <c r="C1" s="1395"/>
      <c r="D1" s="1395"/>
      <c r="E1" s="1395"/>
      <c r="F1" s="29"/>
      <c r="G1" s="29"/>
      <c r="H1" s="29"/>
      <c r="I1" s="29"/>
      <c r="J1" s="29"/>
      <c r="K1" s="29"/>
      <c r="L1" s="29"/>
      <c r="M1" s="336"/>
      <c r="N1" s="336"/>
      <c r="O1" s="30"/>
    </row>
    <row r="2" spans="1:15" ht="8.25" customHeight="1">
      <c r="A2" s="28"/>
      <c r="B2" s="341"/>
      <c r="C2" s="337"/>
      <c r="D2" s="337"/>
      <c r="E2" s="337"/>
      <c r="F2" s="337"/>
      <c r="G2" s="337"/>
      <c r="H2" s="338"/>
      <c r="I2" s="338"/>
      <c r="J2" s="338"/>
      <c r="K2" s="338"/>
      <c r="L2" s="338"/>
      <c r="M2" s="338"/>
      <c r="N2" s="339"/>
      <c r="O2" s="32"/>
    </row>
    <row r="3" spans="1:15" s="36" customFormat="1" ht="11.25" customHeight="1">
      <c r="A3" s="33"/>
      <c r="B3" s="34"/>
      <c r="C3" s="1396" t="s">
        <v>54</v>
      </c>
      <c r="D3" s="1396"/>
      <c r="E3" s="1396"/>
      <c r="F3" s="1396"/>
      <c r="G3" s="1396"/>
      <c r="H3" s="1396"/>
      <c r="I3" s="1396"/>
      <c r="J3" s="1396"/>
      <c r="K3" s="1396"/>
      <c r="L3" s="1396"/>
      <c r="M3" s="1396"/>
      <c r="N3" s="340"/>
      <c r="O3" s="35"/>
    </row>
    <row r="4" spans="1:15" s="36" customFormat="1" ht="11.25">
      <c r="A4" s="33"/>
      <c r="B4" s="34"/>
      <c r="C4" s="1396"/>
      <c r="D4" s="1396"/>
      <c r="E4" s="1396"/>
      <c r="F4" s="1396"/>
      <c r="G4" s="1396"/>
      <c r="H4" s="1396"/>
      <c r="I4" s="1396"/>
      <c r="J4" s="1396"/>
      <c r="K4" s="1396"/>
      <c r="L4" s="1396"/>
      <c r="M4" s="1396"/>
      <c r="N4" s="340"/>
      <c r="O4" s="35"/>
    </row>
    <row r="5" spans="1:15" s="36" customFormat="1" ht="3" customHeight="1">
      <c r="A5" s="33"/>
      <c r="B5" s="34"/>
      <c r="C5" s="37"/>
      <c r="D5" s="37"/>
      <c r="E5" s="37"/>
      <c r="F5" s="37"/>
      <c r="G5" s="37"/>
      <c r="H5" s="37"/>
      <c r="I5" s="37"/>
      <c r="J5" s="34"/>
      <c r="K5" s="34"/>
      <c r="L5" s="34"/>
      <c r="M5" s="38"/>
      <c r="N5" s="340"/>
      <c r="O5" s="35"/>
    </row>
    <row r="6" spans="1:15" s="36" customFormat="1" ht="18" customHeight="1">
      <c r="A6" s="33"/>
      <c r="B6" s="34"/>
      <c r="C6" s="39"/>
      <c r="D6" s="1397" t="s">
        <v>392</v>
      </c>
      <c r="E6" s="1397"/>
      <c r="F6" s="1397"/>
      <c r="G6" s="1397"/>
      <c r="H6" s="1397"/>
      <c r="I6" s="1397"/>
      <c r="J6" s="1397"/>
      <c r="K6" s="1397"/>
      <c r="L6" s="1397"/>
      <c r="M6" s="1397"/>
      <c r="N6" s="340"/>
      <c r="O6" s="35"/>
    </row>
    <row r="7" spans="1:15" s="36" customFormat="1" ht="3" customHeight="1">
      <c r="A7" s="33"/>
      <c r="B7" s="34"/>
      <c r="C7" s="37"/>
      <c r="D7" s="37"/>
      <c r="E7" s="37"/>
      <c r="F7" s="37"/>
      <c r="G7" s="37"/>
      <c r="H7" s="37"/>
      <c r="I7" s="37"/>
      <c r="J7" s="34"/>
      <c r="K7" s="34"/>
      <c r="L7" s="34"/>
      <c r="M7" s="38"/>
      <c r="N7" s="340"/>
      <c r="O7" s="35"/>
    </row>
    <row r="8" spans="1:15" s="36" customFormat="1" ht="92.25" customHeight="1">
      <c r="A8" s="33"/>
      <c r="B8" s="34"/>
      <c r="C8" s="37"/>
      <c r="D8" s="1399" t="s">
        <v>393</v>
      </c>
      <c r="E8" s="1397"/>
      <c r="F8" s="1397"/>
      <c r="G8" s="1397"/>
      <c r="H8" s="1397"/>
      <c r="I8" s="1397"/>
      <c r="J8" s="1397"/>
      <c r="K8" s="1397"/>
      <c r="L8" s="1397"/>
      <c r="M8" s="1397"/>
      <c r="N8" s="340"/>
      <c r="O8" s="35"/>
    </row>
    <row r="9" spans="1:15" s="36" customFormat="1" ht="3" customHeight="1">
      <c r="A9" s="33"/>
      <c r="B9" s="34"/>
      <c r="C9" s="37"/>
      <c r="D9" s="37"/>
      <c r="E9" s="37"/>
      <c r="F9" s="37"/>
      <c r="G9" s="37"/>
      <c r="H9" s="37"/>
      <c r="I9" s="37"/>
      <c r="J9" s="34"/>
      <c r="K9" s="34"/>
      <c r="L9" s="34"/>
      <c r="M9" s="38"/>
      <c r="N9" s="340"/>
      <c r="O9" s="35"/>
    </row>
    <row r="10" spans="1:15" s="36" customFormat="1" ht="67.5" customHeight="1">
      <c r="A10" s="33"/>
      <c r="B10" s="34"/>
      <c r="C10" s="37"/>
      <c r="D10" s="1398" t="s">
        <v>394</v>
      </c>
      <c r="E10" s="1398"/>
      <c r="F10" s="1398"/>
      <c r="G10" s="1398"/>
      <c r="H10" s="1398"/>
      <c r="I10" s="1398"/>
      <c r="J10" s="1398"/>
      <c r="K10" s="1398"/>
      <c r="L10" s="1398"/>
      <c r="M10" s="1398"/>
      <c r="N10" s="340"/>
      <c r="O10" s="35"/>
    </row>
    <row r="11" spans="1:15" s="36" customFormat="1" ht="3" customHeight="1">
      <c r="A11" s="33"/>
      <c r="B11" s="34"/>
      <c r="C11" s="37"/>
      <c r="D11" s="219"/>
      <c r="E11" s="219"/>
      <c r="F11" s="219"/>
      <c r="G11" s="219"/>
      <c r="H11" s="219"/>
      <c r="I11" s="219"/>
      <c r="J11" s="219"/>
      <c r="K11" s="219"/>
      <c r="L11" s="219"/>
      <c r="M11" s="219"/>
      <c r="N11" s="340"/>
      <c r="O11" s="35"/>
    </row>
    <row r="12" spans="1:15" s="36" customFormat="1" ht="53.25" customHeight="1">
      <c r="A12" s="33"/>
      <c r="B12" s="34"/>
      <c r="C12" s="37"/>
      <c r="D12" s="1397" t="s">
        <v>395</v>
      </c>
      <c r="E12" s="1397"/>
      <c r="F12" s="1397"/>
      <c r="G12" s="1397"/>
      <c r="H12" s="1397"/>
      <c r="I12" s="1397"/>
      <c r="J12" s="1397"/>
      <c r="K12" s="1397"/>
      <c r="L12" s="1397"/>
      <c r="M12" s="1397"/>
      <c r="N12" s="340"/>
      <c r="O12" s="35"/>
    </row>
    <row r="13" spans="1:15" s="36" customFormat="1" ht="3" customHeight="1">
      <c r="A13" s="33"/>
      <c r="B13" s="34"/>
      <c r="C13" s="37"/>
      <c r="D13" s="219"/>
      <c r="E13" s="219"/>
      <c r="F13" s="219"/>
      <c r="G13" s="219"/>
      <c r="H13" s="219"/>
      <c r="I13" s="219"/>
      <c r="J13" s="219"/>
      <c r="K13" s="219"/>
      <c r="L13" s="219"/>
      <c r="M13" s="219"/>
      <c r="N13" s="340"/>
      <c r="O13" s="35"/>
    </row>
    <row r="14" spans="1:15" s="36" customFormat="1" ht="23.25" customHeight="1">
      <c r="A14" s="33"/>
      <c r="B14" s="34"/>
      <c r="C14" s="37"/>
      <c r="D14" s="1397" t="s">
        <v>396</v>
      </c>
      <c r="E14" s="1397"/>
      <c r="F14" s="1397"/>
      <c r="G14" s="1397"/>
      <c r="H14" s="1397"/>
      <c r="I14" s="1397"/>
      <c r="J14" s="1397"/>
      <c r="K14" s="1397"/>
      <c r="L14" s="1397"/>
      <c r="M14" s="1397"/>
      <c r="N14" s="340"/>
      <c r="O14" s="35"/>
    </row>
    <row r="15" spans="1:15" s="36" customFormat="1" ht="3" customHeight="1">
      <c r="A15" s="33"/>
      <c r="B15" s="34"/>
      <c r="C15" s="37"/>
      <c r="D15" s="219"/>
      <c r="E15" s="219"/>
      <c r="F15" s="219"/>
      <c r="G15" s="219"/>
      <c r="H15" s="219"/>
      <c r="I15" s="219"/>
      <c r="J15" s="219"/>
      <c r="K15" s="219"/>
      <c r="L15" s="219"/>
      <c r="M15" s="219"/>
      <c r="N15" s="340"/>
      <c r="O15" s="35"/>
    </row>
    <row r="16" spans="1:15" s="36" customFormat="1" ht="23.25" customHeight="1">
      <c r="A16" s="33"/>
      <c r="B16" s="34"/>
      <c r="C16" s="37"/>
      <c r="D16" s="1397" t="s">
        <v>397</v>
      </c>
      <c r="E16" s="1397"/>
      <c r="F16" s="1397"/>
      <c r="G16" s="1397"/>
      <c r="H16" s="1397"/>
      <c r="I16" s="1397"/>
      <c r="J16" s="1397"/>
      <c r="K16" s="1397"/>
      <c r="L16" s="1397"/>
      <c r="M16" s="1397"/>
      <c r="N16" s="340"/>
      <c r="O16" s="35"/>
    </row>
    <row r="17" spans="1:15" s="36" customFormat="1" ht="3" customHeight="1">
      <c r="A17" s="33"/>
      <c r="B17" s="34"/>
      <c r="C17" s="37"/>
      <c r="D17" s="219"/>
      <c r="E17" s="219"/>
      <c r="F17" s="219"/>
      <c r="G17" s="219"/>
      <c r="H17" s="219"/>
      <c r="I17" s="219"/>
      <c r="J17" s="219"/>
      <c r="K17" s="219"/>
      <c r="L17" s="219"/>
      <c r="M17" s="219"/>
      <c r="N17" s="340"/>
      <c r="O17" s="35"/>
    </row>
    <row r="18" spans="1:15" s="36" customFormat="1" ht="23.25" customHeight="1">
      <c r="A18" s="33"/>
      <c r="B18" s="34"/>
      <c r="C18" s="37"/>
      <c r="D18" s="1399" t="s">
        <v>398</v>
      </c>
      <c r="E18" s="1397"/>
      <c r="F18" s="1397"/>
      <c r="G18" s="1397"/>
      <c r="H18" s="1397"/>
      <c r="I18" s="1397"/>
      <c r="J18" s="1397"/>
      <c r="K18" s="1397"/>
      <c r="L18" s="1397"/>
      <c r="M18" s="1397"/>
      <c r="N18" s="340"/>
      <c r="O18" s="35"/>
    </row>
    <row r="19" spans="1:15" s="36" customFormat="1" ht="3" customHeight="1">
      <c r="A19" s="33"/>
      <c r="B19" s="34"/>
      <c r="C19" s="37"/>
      <c r="D19" s="219"/>
      <c r="E19" s="219"/>
      <c r="F19" s="219"/>
      <c r="G19" s="219"/>
      <c r="H19" s="219"/>
      <c r="I19" s="219"/>
      <c r="J19" s="219"/>
      <c r="K19" s="219"/>
      <c r="L19" s="219"/>
      <c r="M19" s="219"/>
      <c r="N19" s="340"/>
      <c r="O19" s="35"/>
    </row>
    <row r="20" spans="1:15" s="36" customFormat="1" ht="14.25" customHeight="1">
      <c r="A20" s="33"/>
      <c r="B20" s="34"/>
      <c r="C20" s="37"/>
      <c r="D20" s="1397" t="s">
        <v>399</v>
      </c>
      <c r="E20" s="1397"/>
      <c r="F20" s="1397"/>
      <c r="G20" s="1397"/>
      <c r="H20" s="1397"/>
      <c r="I20" s="1397"/>
      <c r="J20" s="1397"/>
      <c r="K20" s="1397"/>
      <c r="L20" s="1397"/>
      <c r="M20" s="1397"/>
      <c r="N20" s="340"/>
      <c r="O20" s="35"/>
    </row>
    <row r="21" spans="1:15" s="36" customFormat="1" ht="3" customHeight="1">
      <c r="A21" s="33"/>
      <c r="B21" s="34"/>
      <c r="C21" s="37"/>
      <c r="D21" s="219"/>
      <c r="E21" s="219"/>
      <c r="F21" s="219"/>
      <c r="G21" s="219"/>
      <c r="H21" s="219"/>
      <c r="I21" s="219"/>
      <c r="J21" s="219"/>
      <c r="K21" s="219"/>
      <c r="L21" s="219"/>
      <c r="M21" s="219"/>
      <c r="N21" s="340"/>
      <c r="O21" s="35"/>
    </row>
    <row r="22" spans="1:15" s="36" customFormat="1" ht="32.25" customHeight="1">
      <c r="A22" s="33"/>
      <c r="B22" s="34"/>
      <c r="C22" s="37"/>
      <c r="D22" s="1397" t="s">
        <v>400</v>
      </c>
      <c r="E22" s="1397"/>
      <c r="F22" s="1397"/>
      <c r="G22" s="1397"/>
      <c r="H22" s="1397"/>
      <c r="I22" s="1397"/>
      <c r="J22" s="1397"/>
      <c r="K22" s="1397"/>
      <c r="L22" s="1397"/>
      <c r="M22" s="1397"/>
      <c r="N22" s="340"/>
      <c r="O22" s="35"/>
    </row>
    <row r="23" spans="1:15" s="36" customFormat="1" ht="3" customHeight="1">
      <c r="A23" s="33"/>
      <c r="B23" s="34"/>
      <c r="C23" s="37"/>
      <c r="D23" s="219"/>
      <c r="E23" s="219"/>
      <c r="F23" s="219"/>
      <c r="G23" s="219"/>
      <c r="H23" s="219"/>
      <c r="I23" s="219"/>
      <c r="J23" s="219"/>
      <c r="K23" s="219"/>
      <c r="L23" s="219"/>
      <c r="M23" s="219"/>
      <c r="N23" s="340"/>
      <c r="O23" s="35"/>
    </row>
    <row r="24" spans="1:15" s="36" customFormat="1" ht="81.75" customHeight="1">
      <c r="A24" s="33"/>
      <c r="B24" s="34"/>
      <c r="C24" s="37"/>
      <c r="D24" s="1397" t="s">
        <v>305</v>
      </c>
      <c r="E24" s="1397"/>
      <c r="F24" s="1397"/>
      <c r="G24" s="1397"/>
      <c r="H24" s="1397"/>
      <c r="I24" s="1397"/>
      <c r="J24" s="1397"/>
      <c r="K24" s="1397"/>
      <c r="L24" s="1397"/>
      <c r="M24" s="1397"/>
      <c r="N24" s="340"/>
      <c r="O24" s="35"/>
    </row>
    <row r="25" spans="1:15" s="36" customFormat="1" ht="3" customHeight="1">
      <c r="A25" s="33"/>
      <c r="B25" s="34"/>
      <c r="C25" s="37"/>
      <c r="D25" s="219"/>
      <c r="E25" s="219"/>
      <c r="F25" s="219"/>
      <c r="G25" s="219"/>
      <c r="H25" s="219"/>
      <c r="I25" s="219"/>
      <c r="J25" s="219"/>
      <c r="K25" s="219"/>
      <c r="L25" s="219"/>
      <c r="M25" s="219"/>
      <c r="N25" s="340"/>
      <c r="O25" s="35"/>
    </row>
    <row r="26" spans="1:15" s="36" customFormat="1" ht="105.75" customHeight="1">
      <c r="A26" s="33"/>
      <c r="B26" s="34"/>
      <c r="C26" s="37"/>
      <c r="D26" s="1402" t="s">
        <v>438</v>
      </c>
      <c r="E26" s="1402"/>
      <c r="F26" s="1402"/>
      <c r="G26" s="1402"/>
      <c r="H26" s="1402"/>
      <c r="I26" s="1402"/>
      <c r="J26" s="1402"/>
      <c r="K26" s="1402"/>
      <c r="L26" s="1402"/>
      <c r="M26" s="1402"/>
      <c r="N26" s="340"/>
      <c r="O26" s="35"/>
    </row>
    <row r="27" spans="1:15" s="36" customFormat="1" ht="3" customHeight="1">
      <c r="A27" s="33"/>
      <c r="B27" s="34"/>
      <c r="C27" s="37"/>
      <c r="D27" s="47"/>
      <c r="E27" s="47"/>
      <c r="F27" s="47"/>
      <c r="G27" s="47"/>
      <c r="H27" s="47"/>
      <c r="I27" s="47"/>
      <c r="J27" s="48"/>
      <c r="K27" s="48"/>
      <c r="L27" s="48"/>
      <c r="M27" s="49"/>
      <c r="N27" s="340"/>
      <c r="O27" s="35"/>
    </row>
    <row r="28" spans="1:15" s="36" customFormat="1" ht="57" customHeight="1">
      <c r="A28" s="33"/>
      <c r="B28" s="34"/>
      <c r="C28" s="39"/>
      <c r="D28" s="1397" t="s">
        <v>53</v>
      </c>
      <c r="E28" s="1403"/>
      <c r="F28" s="1403"/>
      <c r="G28" s="1403"/>
      <c r="H28" s="1403"/>
      <c r="I28" s="1403"/>
      <c r="J28" s="1403"/>
      <c r="K28" s="1403"/>
      <c r="L28" s="1403"/>
      <c r="M28" s="1403"/>
      <c r="N28" s="340"/>
      <c r="O28" s="35"/>
    </row>
    <row r="29" spans="1:15" s="36" customFormat="1" ht="3" customHeight="1">
      <c r="A29" s="33"/>
      <c r="B29" s="34"/>
      <c r="C29" s="39"/>
      <c r="D29" s="220"/>
      <c r="E29" s="220"/>
      <c r="F29" s="220"/>
      <c r="G29" s="220"/>
      <c r="H29" s="220"/>
      <c r="I29" s="220"/>
      <c r="J29" s="220"/>
      <c r="K29" s="220"/>
      <c r="L29" s="220"/>
      <c r="M29" s="220"/>
      <c r="N29" s="340"/>
      <c r="O29" s="35"/>
    </row>
    <row r="30" spans="1:15" s="36" customFormat="1" ht="34.5" customHeight="1">
      <c r="A30" s="33"/>
      <c r="B30" s="34"/>
      <c r="C30" s="39"/>
      <c r="D30" s="1397" t="s">
        <v>52</v>
      </c>
      <c r="E30" s="1403"/>
      <c r="F30" s="1403"/>
      <c r="G30" s="1403"/>
      <c r="H30" s="1403"/>
      <c r="I30" s="1403"/>
      <c r="J30" s="1403"/>
      <c r="K30" s="1403"/>
      <c r="L30" s="1403"/>
      <c r="M30" s="1403"/>
      <c r="N30" s="340"/>
      <c r="O30" s="35"/>
    </row>
    <row r="31" spans="1:15" s="36" customFormat="1" ht="30.75" customHeight="1">
      <c r="A31" s="33"/>
      <c r="B31" s="34"/>
      <c r="C31" s="41"/>
      <c r="D31" s="75"/>
      <c r="E31" s="75"/>
      <c r="F31" s="75"/>
      <c r="G31" s="75"/>
      <c r="H31" s="75"/>
      <c r="I31" s="75"/>
      <c r="J31" s="75"/>
      <c r="K31" s="75"/>
      <c r="L31" s="75"/>
      <c r="M31" s="75"/>
      <c r="N31" s="340"/>
      <c r="O31" s="35"/>
    </row>
    <row r="32" spans="1:15" s="36" customFormat="1" ht="13.5" customHeight="1">
      <c r="A32" s="33"/>
      <c r="B32" s="34"/>
      <c r="C32" s="41"/>
      <c r="D32" s="328"/>
      <c r="E32" s="328"/>
      <c r="F32" s="328"/>
      <c r="G32" s="329"/>
      <c r="H32" s="330" t="s">
        <v>17</v>
      </c>
      <c r="I32" s="327"/>
      <c r="J32" s="44"/>
      <c r="K32" s="329"/>
      <c r="L32" s="330" t="s">
        <v>24</v>
      </c>
      <c r="M32" s="327"/>
      <c r="N32" s="340"/>
      <c r="O32" s="35"/>
    </row>
    <row r="33" spans="1:15" s="36" customFormat="1" ht="6" customHeight="1">
      <c r="A33" s="33"/>
      <c r="B33" s="34"/>
      <c r="C33" s="41"/>
      <c r="D33" s="331"/>
      <c r="E33" s="42"/>
      <c r="F33" s="42"/>
      <c r="G33" s="44"/>
      <c r="H33" s="43"/>
      <c r="I33" s="44"/>
      <c r="J33" s="44"/>
      <c r="K33" s="333"/>
      <c r="L33" s="334"/>
      <c r="M33" s="44"/>
      <c r="N33" s="340"/>
      <c r="O33" s="35"/>
    </row>
    <row r="34" spans="1:15" s="36" customFormat="1" ht="11.25">
      <c r="A34" s="33"/>
      <c r="B34" s="34"/>
      <c r="C34" s="40"/>
      <c r="D34" s="332" t="s">
        <v>44</v>
      </c>
      <c r="E34" s="42" t="s">
        <v>36</v>
      </c>
      <c r="F34" s="42"/>
      <c r="G34" s="42"/>
      <c r="H34" s="43"/>
      <c r="I34" s="42"/>
      <c r="J34" s="44"/>
      <c r="K34" s="335"/>
      <c r="L34" s="44"/>
      <c r="M34" s="44"/>
      <c r="N34" s="340"/>
      <c r="O34" s="35"/>
    </row>
    <row r="35" spans="1:15" s="36" customFormat="1" ht="11.25" customHeight="1">
      <c r="A35" s="33"/>
      <c r="B35" s="34"/>
      <c r="C35" s="41"/>
      <c r="D35" s="332" t="s">
        <v>3</v>
      </c>
      <c r="E35" s="42" t="s">
        <v>37</v>
      </c>
      <c r="F35" s="42"/>
      <c r="G35" s="44"/>
      <c r="H35" s="43"/>
      <c r="I35" s="44"/>
      <c r="J35" s="44"/>
      <c r="K35" s="335"/>
      <c r="L35" s="905">
        <f>+capa!D55</f>
        <v>42185</v>
      </c>
      <c r="M35" s="999"/>
      <c r="N35" s="340"/>
      <c r="O35" s="35"/>
    </row>
    <row r="36" spans="1:15" s="36" customFormat="1" ht="11.25">
      <c r="A36" s="33"/>
      <c r="B36" s="34"/>
      <c r="C36" s="41"/>
      <c r="D36" s="332" t="s">
        <v>40</v>
      </c>
      <c r="E36" s="42" t="s">
        <v>39</v>
      </c>
      <c r="F36" s="42"/>
      <c r="G36" s="44"/>
      <c r="H36" s="43"/>
      <c r="I36" s="44"/>
      <c r="J36" s="44"/>
      <c r="K36" s="985"/>
      <c r="L36" s="986"/>
      <c r="M36" s="986"/>
      <c r="N36" s="340"/>
      <c r="O36" s="35"/>
    </row>
    <row r="37" spans="1:15" s="36" customFormat="1" ht="12.75" customHeight="1">
      <c r="A37" s="33"/>
      <c r="B37" s="34"/>
      <c r="C37" s="40"/>
      <c r="D37" s="332" t="s">
        <v>41</v>
      </c>
      <c r="E37" s="42" t="s">
        <v>20</v>
      </c>
      <c r="F37" s="42"/>
      <c r="G37" s="42"/>
      <c r="H37" s="43"/>
      <c r="I37" s="42"/>
      <c r="J37" s="44"/>
      <c r="K37" s="1404"/>
      <c r="L37" s="1405"/>
      <c r="M37" s="1405"/>
      <c r="N37" s="340"/>
      <c r="O37" s="35"/>
    </row>
    <row r="38" spans="1:15" s="36" customFormat="1" ht="11.25">
      <c r="A38" s="33"/>
      <c r="B38" s="34"/>
      <c r="C38" s="40"/>
      <c r="D38" s="332" t="s">
        <v>15</v>
      </c>
      <c r="E38" s="42" t="s">
        <v>5</v>
      </c>
      <c r="F38" s="42"/>
      <c r="G38" s="42"/>
      <c r="H38" s="43"/>
      <c r="I38" s="42"/>
      <c r="J38" s="44"/>
      <c r="K38" s="1404"/>
      <c r="L38" s="1405"/>
      <c r="M38" s="1405"/>
      <c r="N38" s="340"/>
      <c r="O38" s="35"/>
    </row>
    <row r="39" spans="1:15" s="36" customFormat="1" ht="8.25" customHeight="1">
      <c r="A39" s="33"/>
      <c r="B39" s="34"/>
      <c r="C39" s="34"/>
      <c r="D39" s="34"/>
      <c r="E39" s="34"/>
      <c r="F39" s="34"/>
      <c r="G39" s="34"/>
      <c r="H39" s="34"/>
      <c r="I39" s="34"/>
      <c r="J39" s="34"/>
      <c r="K39" s="29"/>
      <c r="L39" s="34"/>
      <c r="M39" s="34"/>
      <c r="N39" s="340"/>
      <c r="O39" s="35"/>
    </row>
    <row r="40" spans="1:15" ht="13.5" customHeight="1">
      <c r="A40" s="28"/>
      <c r="B40" s="32"/>
      <c r="C40" s="30"/>
      <c r="D40" s="30"/>
      <c r="E40" s="23"/>
      <c r="F40" s="29"/>
      <c r="G40" s="29"/>
      <c r="H40" s="29"/>
      <c r="I40" s="29"/>
      <c r="J40" s="29"/>
      <c r="L40" s="1400">
        <v>42156</v>
      </c>
      <c r="M40" s="1401"/>
      <c r="N40" s="376">
        <v>3</v>
      </c>
      <c r="O40" s="175"/>
    </row>
  </sheetData>
  <customSheetViews>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s>
  <mergeCells count="17">
    <mergeCell ref="L40:M40"/>
    <mergeCell ref="D26:M26"/>
    <mergeCell ref="D22:M22"/>
    <mergeCell ref="D18:M18"/>
    <mergeCell ref="D28:M28"/>
    <mergeCell ref="D30:M30"/>
    <mergeCell ref="D24:M24"/>
    <mergeCell ref="K37:M38"/>
    <mergeCell ref="B1:E1"/>
    <mergeCell ref="C3:M4"/>
    <mergeCell ref="D20:M20"/>
    <mergeCell ref="D12:M12"/>
    <mergeCell ref="D10:M10"/>
    <mergeCell ref="D6:M6"/>
    <mergeCell ref="D16:M16"/>
    <mergeCell ref="D14:M14"/>
    <mergeCell ref="D8:M8"/>
  </mergeCells>
  <phoneticPr fontId="5" type="noConversion"/>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4.xml><?xml version="1.0" encoding="utf-8"?>
<worksheet xmlns="http://schemas.openxmlformats.org/spreadsheetml/2006/main" xmlns:r="http://schemas.openxmlformats.org/officeDocument/2006/relationships">
  <sheetPr codeName="Folha2">
    <tabColor theme="5"/>
  </sheetPr>
  <dimension ref="A1:P58"/>
  <sheetViews>
    <sheetView showRuler="0" zoomScaleNormal="100" workbookViewId="0"/>
  </sheetViews>
  <sheetFormatPr defaultRowHeight="12.75"/>
  <cols>
    <col min="1" max="1" width="1" style="1089" customWidth="1"/>
    <col min="2" max="2" width="2.5703125" style="1089" customWidth="1"/>
    <col min="3" max="3" width="1" style="1089" customWidth="1"/>
    <col min="4" max="4" width="21.85546875" style="1089" customWidth="1"/>
    <col min="5" max="5" width="9.28515625" style="1089" customWidth="1"/>
    <col min="6" max="6" width="5.42578125" style="1089" customWidth="1"/>
    <col min="7" max="7" width="9.28515625" style="1089" customWidth="1"/>
    <col min="8" max="8" width="5.42578125" style="1089" customWidth="1"/>
    <col min="9" max="9" width="9.28515625" style="1089" customWidth="1"/>
    <col min="10" max="10" width="5.42578125" style="1089" customWidth="1"/>
    <col min="11" max="11" width="9.28515625" style="1089" customWidth="1"/>
    <col min="12" max="12" width="5.42578125" style="1089" customWidth="1"/>
    <col min="13" max="13" width="9.28515625" style="1089" customWidth="1"/>
    <col min="14" max="14" width="5.42578125" style="1089" customWidth="1"/>
    <col min="15" max="15" width="2.5703125" style="1089" customWidth="1"/>
    <col min="16" max="16" width="1" style="1089" customWidth="1"/>
    <col min="17" max="16384" width="9.140625" style="1089"/>
  </cols>
  <sheetData>
    <row r="1" spans="1:16" ht="13.5" customHeight="1">
      <c r="A1" s="1084"/>
      <c r="B1" s="1085"/>
      <c r="C1" s="1085"/>
      <c r="D1" s="1086"/>
      <c r="E1" s="1085"/>
      <c r="F1" s="1085"/>
      <c r="G1" s="1085"/>
      <c r="H1" s="1085"/>
      <c r="I1" s="1420" t="s">
        <v>417</v>
      </c>
      <c r="J1" s="1420"/>
      <c r="K1" s="1420"/>
      <c r="L1" s="1420"/>
      <c r="M1" s="1420"/>
      <c r="N1" s="1420"/>
      <c r="O1" s="1087"/>
      <c r="P1" s="1088"/>
    </row>
    <row r="2" spans="1:16" ht="6" customHeight="1">
      <c r="A2" s="1090"/>
      <c r="B2" s="1091"/>
      <c r="C2" s="1092"/>
      <c r="D2" s="1092"/>
      <c r="E2" s="1092"/>
      <c r="F2" s="1092"/>
      <c r="G2" s="1092"/>
      <c r="H2" s="1092"/>
      <c r="I2" s="1092"/>
      <c r="J2" s="1092"/>
      <c r="K2" s="1092"/>
      <c r="L2" s="1092"/>
      <c r="M2" s="1092"/>
      <c r="N2" s="1092"/>
      <c r="O2" s="1084"/>
      <c r="P2" s="1088"/>
    </row>
    <row r="3" spans="1:16" ht="13.5" customHeight="1" thickBot="1">
      <c r="A3" s="1090"/>
      <c r="B3" s="1093"/>
      <c r="C3" s="1094"/>
      <c r="D3" s="1084"/>
      <c r="E3" s="1084"/>
      <c r="F3" s="1084"/>
      <c r="G3" s="1095"/>
      <c r="H3" s="1084"/>
      <c r="I3" s="1084"/>
      <c r="J3" s="1084"/>
      <c r="K3" s="1084"/>
      <c r="L3" s="1084"/>
      <c r="M3" s="1414" t="s">
        <v>73</v>
      </c>
      <c r="N3" s="1414"/>
      <c r="O3" s="1084"/>
      <c r="P3" s="1088"/>
    </row>
    <row r="4" spans="1:16" s="1102" customFormat="1" ht="13.5" customHeight="1" thickBot="1">
      <c r="A4" s="1096"/>
      <c r="B4" s="1097"/>
      <c r="C4" s="1098" t="s">
        <v>182</v>
      </c>
      <c r="D4" s="1099"/>
      <c r="E4" s="1099"/>
      <c r="F4" s="1099"/>
      <c r="G4" s="1099"/>
      <c r="H4" s="1099"/>
      <c r="I4" s="1099"/>
      <c r="J4" s="1099"/>
      <c r="K4" s="1099"/>
      <c r="L4" s="1099"/>
      <c r="M4" s="1099"/>
      <c r="N4" s="1100"/>
      <c r="O4" s="1084"/>
      <c r="P4" s="1101"/>
    </row>
    <row r="5" spans="1:16" ht="3.75" customHeight="1">
      <c r="A5" s="1090"/>
      <c r="B5" s="1103"/>
      <c r="C5" s="1421" t="s">
        <v>160</v>
      </c>
      <c r="D5" s="1422"/>
      <c r="E5" s="1104"/>
      <c r="F5" s="1104"/>
      <c r="G5" s="1104"/>
      <c r="H5" s="1104"/>
      <c r="I5" s="1104"/>
      <c r="J5" s="1104"/>
      <c r="K5" s="1094"/>
      <c r="L5" s="1104"/>
      <c r="M5" s="1104"/>
      <c r="N5" s="1104"/>
      <c r="O5" s="1084"/>
      <c r="P5" s="1088"/>
    </row>
    <row r="6" spans="1:16" ht="13.5" customHeight="1">
      <c r="A6" s="1090"/>
      <c r="B6" s="1103"/>
      <c r="C6" s="1422"/>
      <c r="D6" s="1422"/>
      <c r="E6" s="1105" t="s">
        <v>34</v>
      </c>
      <c r="F6" s="1106" t="s">
        <v>34</v>
      </c>
      <c r="G6" s="1105" t="s">
        <v>34</v>
      </c>
      <c r="H6" s="1106" t="s">
        <v>588</v>
      </c>
      <c r="I6" s="1107"/>
      <c r="J6" s="1106" t="s">
        <v>34</v>
      </c>
      <c r="K6" s="1108" t="s">
        <v>34</v>
      </c>
      <c r="L6" s="1109" t="s">
        <v>34</v>
      </c>
      <c r="M6" s="1109" t="s">
        <v>589</v>
      </c>
      <c r="N6" s="1110"/>
      <c r="O6" s="1084"/>
      <c r="P6" s="1088"/>
    </row>
    <row r="7" spans="1:16">
      <c r="A7" s="1090"/>
      <c r="B7" s="1103"/>
      <c r="C7" s="1111"/>
      <c r="D7" s="1111"/>
      <c r="E7" s="1410" t="s">
        <v>626</v>
      </c>
      <c r="F7" s="1410"/>
      <c r="G7" s="1410" t="s">
        <v>627</v>
      </c>
      <c r="H7" s="1410"/>
      <c r="I7" s="1410" t="s">
        <v>628</v>
      </c>
      <c r="J7" s="1410"/>
      <c r="K7" s="1410" t="s">
        <v>629</v>
      </c>
      <c r="L7" s="1410"/>
      <c r="M7" s="1410" t="s">
        <v>626</v>
      </c>
      <c r="N7" s="1410"/>
      <c r="O7" s="1084"/>
      <c r="P7" s="1088"/>
    </row>
    <row r="8" spans="1:16" s="1115" customFormat="1" ht="19.5" customHeight="1">
      <c r="A8" s="1112"/>
      <c r="B8" s="1113"/>
      <c r="C8" s="1406" t="s">
        <v>2</v>
      </c>
      <c r="D8" s="1406"/>
      <c r="E8" s="1418">
        <v>10406.200000000001</v>
      </c>
      <c r="F8" s="1418"/>
      <c r="G8" s="1418">
        <v>10393.700000000001</v>
      </c>
      <c r="H8" s="1418"/>
      <c r="I8" s="1418">
        <v>10381.4</v>
      </c>
      <c r="J8" s="1418"/>
      <c r="K8" s="1418">
        <v>10367.799999999999</v>
      </c>
      <c r="L8" s="1418"/>
      <c r="M8" s="1419">
        <v>10354.700000000001</v>
      </c>
      <c r="N8" s="1419"/>
      <c r="O8" s="1084"/>
      <c r="P8" s="1114"/>
    </row>
    <row r="9" spans="1:16" ht="14.25" customHeight="1">
      <c r="A9" s="1090"/>
      <c r="B9" s="1093"/>
      <c r="C9" s="787" t="s">
        <v>72</v>
      </c>
      <c r="D9" s="1116"/>
      <c r="E9" s="1412">
        <v>4938.8</v>
      </c>
      <c r="F9" s="1412"/>
      <c r="G9" s="1412">
        <v>4929.8999999999996</v>
      </c>
      <c r="H9" s="1412"/>
      <c r="I9" s="1412">
        <v>4921</v>
      </c>
      <c r="J9" s="1412"/>
      <c r="K9" s="1412">
        <v>4910.7</v>
      </c>
      <c r="L9" s="1412"/>
      <c r="M9" s="1415">
        <v>4909.8999999999996</v>
      </c>
      <c r="N9" s="1415"/>
      <c r="O9" s="1117"/>
      <c r="P9" s="1088"/>
    </row>
    <row r="10" spans="1:16" ht="14.25" customHeight="1">
      <c r="A10" s="1090"/>
      <c r="B10" s="1093"/>
      <c r="C10" s="787" t="s">
        <v>71</v>
      </c>
      <c r="D10" s="1116"/>
      <c r="E10" s="1412">
        <v>5467.4</v>
      </c>
      <c r="F10" s="1412"/>
      <c r="G10" s="1412">
        <v>5463.9</v>
      </c>
      <c r="H10" s="1412"/>
      <c r="I10" s="1412">
        <v>5460.4</v>
      </c>
      <c r="J10" s="1412"/>
      <c r="K10" s="1412">
        <v>5457.2</v>
      </c>
      <c r="L10" s="1412"/>
      <c r="M10" s="1415">
        <v>5444.8</v>
      </c>
      <c r="N10" s="1415"/>
      <c r="O10" s="1117"/>
      <c r="P10" s="1088"/>
    </row>
    <row r="11" spans="1:16" ht="18.75" customHeight="1">
      <c r="A11" s="1090"/>
      <c r="B11" s="1093"/>
      <c r="C11" s="787" t="s">
        <v>181</v>
      </c>
      <c r="D11" s="1118"/>
      <c r="E11" s="1412">
        <v>1515.6</v>
      </c>
      <c r="F11" s="1412"/>
      <c r="G11" s="1412">
        <v>1507.4</v>
      </c>
      <c r="H11" s="1412"/>
      <c r="I11" s="1412">
        <v>1499.6</v>
      </c>
      <c r="J11" s="1412"/>
      <c r="K11" s="1412">
        <v>1492.9</v>
      </c>
      <c r="L11" s="1412"/>
      <c r="M11" s="1415">
        <v>1484</v>
      </c>
      <c r="N11" s="1415"/>
      <c r="O11" s="1117"/>
      <c r="P11" s="1088"/>
    </row>
    <row r="12" spans="1:16" ht="14.25" customHeight="1">
      <c r="A12" s="1090"/>
      <c r="B12" s="1093"/>
      <c r="C12" s="787" t="s">
        <v>161</v>
      </c>
      <c r="D12" s="1116"/>
      <c r="E12" s="1412">
        <v>1104.9000000000001</v>
      </c>
      <c r="F12" s="1412"/>
      <c r="G12" s="1412">
        <v>1103.5</v>
      </c>
      <c r="H12" s="1412"/>
      <c r="I12" s="1412">
        <v>1101</v>
      </c>
      <c r="J12" s="1412"/>
      <c r="K12" s="1412">
        <v>1098.0999999999999</v>
      </c>
      <c r="L12" s="1412"/>
      <c r="M12" s="1415">
        <v>1103.3</v>
      </c>
      <c r="N12" s="1415"/>
      <c r="O12" s="1117"/>
      <c r="P12" s="1088"/>
    </row>
    <row r="13" spans="1:16" ht="14.25" customHeight="1">
      <c r="A13" s="1090"/>
      <c r="B13" s="1093"/>
      <c r="C13" s="787" t="s">
        <v>162</v>
      </c>
      <c r="D13" s="1116"/>
      <c r="E13" s="1412">
        <v>2860.5</v>
      </c>
      <c r="F13" s="1412"/>
      <c r="G13" s="1412">
        <v>2845.5</v>
      </c>
      <c r="H13" s="1412"/>
      <c r="I13" s="1412">
        <v>2829</v>
      </c>
      <c r="J13" s="1412"/>
      <c r="K13" s="1412">
        <v>2811.6</v>
      </c>
      <c r="L13" s="1412"/>
      <c r="M13" s="1415">
        <v>2805.3</v>
      </c>
      <c r="N13" s="1415"/>
      <c r="O13" s="1117"/>
      <c r="P13" s="1088"/>
    </row>
    <row r="14" spans="1:16" ht="14.25" customHeight="1">
      <c r="A14" s="1090"/>
      <c r="B14" s="1093"/>
      <c r="C14" s="787" t="s">
        <v>163</v>
      </c>
      <c r="D14" s="1116"/>
      <c r="E14" s="1412">
        <v>4925.2</v>
      </c>
      <c r="F14" s="1412"/>
      <c r="G14" s="1412">
        <v>4937.3999999999996</v>
      </c>
      <c r="H14" s="1412"/>
      <c r="I14" s="1412">
        <v>4951.8</v>
      </c>
      <c r="J14" s="1412"/>
      <c r="K14" s="1412">
        <v>4965.2</v>
      </c>
      <c r="L14" s="1412"/>
      <c r="M14" s="1415">
        <v>4962.2</v>
      </c>
      <c r="N14" s="1415"/>
      <c r="O14" s="1117"/>
      <c r="P14" s="1088"/>
    </row>
    <row r="15" spans="1:16" s="1115" customFormat="1" ht="19.5" customHeight="1">
      <c r="A15" s="1112"/>
      <c r="B15" s="1113"/>
      <c r="C15" s="1406" t="s">
        <v>180</v>
      </c>
      <c r="D15" s="1406"/>
      <c r="E15" s="1418">
        <v>5215</v>
      </c>
      <c r="F15" s="1418"/>
      <c r="G15" s="1418">
        <v>5243.5</v>
      </c>
      <c r="H15" s="1418"/>
      <c r="I15" s="1418">
        <v>5254</v>
      </c>
      <c r="J15" s="1418"/>
      <c r="K15" s="1418">
        <v>5189.8</v>
      </c>
      <c r="L15" s="1418"/>
      <c r="M15" s="1419">
        <v>5190</v>
      </c>
      <c r="N15" s="1419"/>
      <c r="O15" s="1119"/>
      <c r="P15" s="1114"/>
    </row>
    <row r="16" spans="1:16" ht="14.25" customHeight="1">
      <c r="A16" s="1090"/>
      <c r="B16" s="1093"/>
      <c r="C16" s="787" t="s">
        <v>72</v>
      </c>
      <c r="D16" s="1116"/>
      <c r="E16" s="1412">
        <v>2676.4</v>
      </c>
      <c r="F16" s="1412"/>
      <c r="G16" s="1412">
        <v>2695.5</v>
      </c>
      <c r="H16" s="1412"/>
      <c r="I16" s="1412">
        <v>2691.8</v>
      </c>
      <c r="J16" s="1412"/>
      <c r="K16" s="1412">
        <v>2660.4</v>
      </c>
      <c r="L16" s="1412"/>
      <c r="M16" s="1415">
        <v>2647.9</v>
      </c>
      <c r="N16" s="1415"/>
      <c r="O16" s="1117"/>
      <c r="P16" s="1088"/>
    </row>
    <row r="17" spans="1:16" ht="14.25" customHeight="1">
      <c r="A17" s="1090"/>
      <c r="B17" s="1093"/>
      <c r="C17" s="787" t="s">
        <v>71</v>
      </c>
      <c r="D17" s="1116"/>
      <c r="E17" s="1412">
        <v>2538.6</v>
      </c>
      <c r="F17" s="1412"/>
      <c r="G17" s="1412">
        <v>2548</v>
      </c>
      <c r="H17" s="1412"/>
      <c r="I17" s="1412">
        <v>2562.1</v>
      </c>
      <c r="J17" s="1412"/>
      <c r="K17" s="1412">
        <v>2529.5</v>
      </c>
      <c r="L17" s="1412"/>
      <c r="M17" s="1415">
        <v>2542.1</v>
      </c>
      <c r="N17" s="1415"/>
      <c r="O17" s="1117"/>
      <c r="P17" s="1088"/>
    </row>
    <row r="18" spans="1:16" ht="18.75" customHeight="1">
      <c r="A18" s="1090"/>
      <c r="B18" s="1093"/>
      <c r="C18" s="787" t="s">
        <v>161</v>
      </c>
      <c r="D18" s="1116"/>
      <c r="E18" s="1412">
        <v>377.9</v>
      </c>
      <c r="F18" s="1412"/>
      <c r="G18" s="1412">
        <v>363.4</v>
      </c>
      <c r="H18" s="1412"/>
      <c r="I18" s="1412">
        <v>401.1</v>
      </c>
      <c r="J18" s="1412"/>
      <c r="K18" s="1412">
        <v>369.5</v>
      </c>
      <c r="L18" s="1412"/>
      <c r="M18" s="1415">
        <v>369</v>
      </c>
      <c r="N18" s="1415"/>
      <c r="O18" s="1117"/>
      <c r="P18" s="1088"/>
    </row>
    <row r="19" spans="1:16" ht="14.25" customHeight="1">
      <c r="A19" s="1090"/>
      <c r="B19" s="1093"/>
      <c r="C19" s="787" t="s">
        <v>162</v>
      </c>
      <c r="D19" s="1116"/>
      <c r="E19" s="1412">
        <v>2589.4</v>
      </c>
      <c r="F19" s="1412"/>
      <c r="G19" s="1412">
        <v>2591</v>
      </c>
      <c r="H19" s="1412"/>
      <c r="I19" s="1412">
        <v>2559.4</v>
      </c>
      <c r="J19" s="1412"/>
      <c r="K19" s="1412">
        <v>2551.6999999999998</v>
      </c>
      <c r="L19" s="1412"/>
      <c r="M19" s="1415">
        <v>2547</v>
      </c>
      <c r="N19" s="1415"/>
      <c r="O19" s="1117"/>
      <c r="P19" s="1088"/>
    </row>
    <row r="20" spans="1:16" ht="14.25" customHeight="1">
      <c r="A20" s="1090"/>
      <c r="B20" s="1093"/>
      <c r="C20" s="787" t="s">
        <v>163</v>
      </c>
      <c r="D20" s="1116"/>
      <c r="E20" s="1412">
        <v>2247.6</v>
      </c>
      <c r="F20" s="1412"/>
      <c r="G20" s="1412">
        <v>2289</v>
      </c>
      <c r="H20" s="1412"/>
      <c r="I20" s="1412">
        <v>2293.5</v>
      </c>
      <c r="J20" s="1412"/>
      <c r="K20" s="1412">
        <v>2268.6999999999998</v>
      </c>
      <c r="L20" s="1412"/>
      <c r="M20" s="1415">
        <v>2274.1</v>
      </c>
      <c r="N20" s="1415"/>
      <c r="O20" s="1117"/>
      <c r="P20" s="1088"/>
    </row>
    <row r="21" spans="1:16" s="1124" customFormat="1" ht="19.5" customHeight="1">
      <c r="A21" s="1120"/>
      <c r="B21" s="1121"/>
      <c r="C21" s="1406" t="s">
        <v>477</v>
      </c>
      <c r="D21" s="1406"/>
      <c r="E21" s="1417">
        <v>58.7</v>
      </c>
      <c r="F21" s="1417"/>
      <c r="G21" s="1417">
        <v>59</v>
      </c>
      <c r="H21" s="1417"/>
      <c r="I21" s="1417">
        <v>59.2</v>
      </c>
      <c r="J21" s="1417"/>
      <c r="K21" s="1417">
        <v>58.5</v>
      </c>
      <c r="L21" s="1417"/>
      <c r="M21" s="1416">
        <v>58.5</v>
      </c>
      <c r="N21" s="1416"/>
      <c r="O21" s="1122"/>
      <c r="P21" s="1123"/>
    </row>
    <row r="22" spans="1:16" ht="14.25" customHeight="1">
      <c r="A22" s="1090"/>
      <c r="B22" s="1093"/>
      <c r="C22" s="787" t="s">
        <v>72</v>
      </c>
      <c r="D22" s="1116"/>
      <c r="E22" s="1412">
        <v>64.3</v>
      </c>
      <c r="F22" s="1412"/>
      <c r="G22" s="1412">
        <v>64.8</v>
      </c>
      <c r="H22" s="1412"/>
      <c r="I22" s="1412">
        <v>64.8</v>
      </c>
      <c r="J22" s="1412"/>
      <c r="K22" s="1412">
        <v>64.2</v>
      </c>
      <c r="L22" s="1412"/>
      <c r="M22" s="1415">
        <v>63.8</v>
      </c>
      <c r="N22" s="1415"/>
      <c r="O22" s="1117"/>
      <c r="P22" s="1088"/>
    </row>
    <row r="23" spans="1:16" ht="14.25" customHeight="1">
      <c r="A23" s="1090"/>
      <c r="B23" s="1093"/>
      <c r="C23" s="787" t="s">
        <v>71</v>
      </c>
      <c r="D23" s="1116"/>
      <c r="E23" s="1412">
        <v>53.7</v>
      </c>
      <c r="F23" s="1412"/>
      <c r="G23" s="1412">
        <v>53.9</v>
      </c>
      <c r="H23" s="1412"/>
      <c r="I23" s="1412">
        <v>54.2</v>
      </c>
      <c r="J23" s="1412"/>
      <c r="K23" s="1412">
        <v>53.5</v>
      </c>
      <c r="L23" s="1412"/>
      <c r="M23" s="1415">
        <v>53.8</v>
      </c>
      <c r="N23" s="1415"/>
      <c r="O23" s="1117"/>
      <c r="P23" s="1088"/>
    </row>
    <row r="24" spans="1:16" ht="18.75" customHeight="1">
      <c r="A24" s="1090"/>
      <c r="B24" s="1093"/>
      <c r="C24" s="787" t="s">
        <v>176</v>
      </c>
      <c r="D24" s="1116"/>
      <c r="E24" s="1412">
        <v>73</v>
      </c>
      <c r="F24" s="1412"/>
      <c r="G24" s="1412">
        <v>73.3</v>
      </c>
      <c r="H24" s="1412"/>
      <c r="I24" s="1412">
        <v>73.5</v>
      </c>
      <c r="J24" s="1412"/>
      <c r="K24" s="1412">
        <v>73.2</v>
      </c>
      <c r="L24" s="1412"/>
      <c r="M24" s="1415">
        <v>73.2</v>
      </c>
      <c r="N24" s="1415"/>
      <c r="O24" s="1117"/>
      <c r="P24" s="1088"/>
    </row>
    <row r="25" spans="1:16" ht="14.25" customHeight="1">
      <c r="A25" s="1090"/>
      <c r="B25" s="1093"/>
      <c r="C25" s="787" t="s">
        <v>161</v>
      </c>
      <c r="D25" s="1116"/>
      <c r="E25" s="1412">
        <v>34.200000000000003</v>
      </c>
      <c r="F25" s="1412"/>
      <c r="G25" s="1412">
        <v>32.9</v>
      </c>
      <c r="H25" s="1412"/>
      <c r="I25" s="1412">
        <v>36.4</v>
      </c>
      <c r="J25" s="1412"/>
      <c r="K25" s="1412">
        <v>33.6</v>
      </c>
      <c r="L25" s="1412"/>
      <c r="M25" s="1415">
        <v>33.4</v>
      </c>
      <c r="N25" s="1415"/>
      <c r="O25" s="1117"/>
      <c r="P25" s="1088"/>
    </row>
    <row r="26" spans="1:16" ht="14.25" customHeight="1">
      <c r="A26" s="1090"/>
      <c r="B26" s="1093"/>
      <c r="C26" s="787" t="s">
        <v>162</v>
      </c>
      <c r="D26" s="1084"/>
      <c r="E26" s="1411">
        <v>90.5</v>
      </c>
      <c r="F26" s="1411"/>
      <c r="G26" s="1411">
        <v>91.1</v>
      </c>
      <c r="H26" s="1411"/>
      <c r="I26" s="1411">
        <v>90.5</v>
      </c>
      <c r="J26" s="1411"/>
      <c r="K26" s="1412">
        <v>90.8</v>
      </c>
      <c r="L26" s="1412"/>
      <c r="M26" s="1413">
        <v>90.8</v>
      </c>
      <c r="N26" s="1413"/>
      <c r="O26" s="1117"/>
      <c r="P26" s="1088"/>
    </row>
    <row r="27" spans="1:16" ht="14.25" customHeight="1">
      <c r="A27" s="1090"/>
      <c r="B27" s="1093"/>
      <c r="C27" s="787" t="s">
        <v>163</v>
      </c>
      <c r="D27" s="1084"/>
      <c r="E27" s="1411">
        <v>45.6</v>
      </c>
      <c r="F27" s="1411"/>
      <c r="G27" s="1411">
        <v>46.4</v>
      </c>
      <c r="H27" s="1411"/>
      <c r="I27" s="1411">
        <v>46.3</v>
      </c>
      <c r="J27" s="1411"/>
      <c r="K27" s="1412">
        <v>45.7</v>
      </c>
      <c r="L27" s="1412"/>
      <c r="M27" s="1413">
        <v>45.8</v>
      </c>
      <c r="N27" s="1413"/>
      <c r="O27" s="1117"/>
      <c r="P27" s="1088"/>
    </row>
    <row r="28" spans="1:16" ht="13.5" customHeight="1">
      <c r="A28" s="1090"/>
      <c r="B28" s="1093"/>
      <c r="C28" s="788" t="s">
        <v>179</v>
      </c>
      <c r="D28" s="1084"/>
      <c r="E28" s="789"/>
      <c r="F28" s="789"/>
      <c r="G28" s="789"/>
      <c r="H28" s="789"/>
      <c r="I28" s="789"/>
      <c r="J28" s="789"/>
      <c r="K28" s="789"/>
      <c r="L28" s="789"/>
      <c r="M28" s="789"/>
      <c r="N28" s="789"/>
      <c r="O28" s="1117"/>
      <c r="P28" s="1088"/>
    </row>
    <row r="29" spans="1:16" ht="12.75" customHeight="1" thickBot="1">
      <c r="A29" s="1090"/>
      <c r="B29" s="1093"/>
      <c r="C29" s="1125"/>
      <c r="D29" s="1117"/>
      <c r="E29" s="1117"/>
      <c r="F29" s="1117"/>
      <c r="G29" s="1117"/>
      <c r="H29" s="1117"/>
      <c r="I29" s="1117"/>
      <c r="J29" s="1117"/>
      <c r="K29" s="1117"/>
      <c r="L29" s="1117"/>
      <c r="M29" s="1414"/>
      <c r="N29" s="1414"/>
      <c r="O29" s="1117"/>
      <c r="P29" s="1088"/>
    </row>
    <row r="30" spans="1:16" s="1102" customFormat="1" ht="13.5" customHeight="1" thickBot="1">
      <c r="A30" s="1096"/>
      <c r="B30" s="1097"/>
      <c r="C30" s="1098" t="s">
        <v>478</v>
      </c>
      <c r="D30" s="1099"/>
      <c r="E30" s="1099"/>
      <c r="F30" s="1099"/>
      <c r="G30" s="1099"/>
      <c r="H30" s="1099"/>
      <c r="I30" s="1099"/>
      <c r="J30" s="1099"/>
      <c r="K30" s="1099"/>
      <c r="L30" s="1099"/>
      <c r="M30" s="1099"/>
      <c r="N30" s="1100"/>
      <c r="O30" s="1117"/>
      <c r="P30" s="1101"/>
    </row>
    <row r="31" spans="1:16" ht="3.75" customHeight="1">
      <c r="A31" s="1090"/>
      <c r="B31" s="1093"/>
      <c r="C31" s="1408" t="s">
        <v>164</v>
      </c>
      <c r="D31" s="1409"/>
      <c r="E31" s="1126"/>
      <c r="F31" s="1126"/>
      <c r="G31" s="1126"/>
      <c r="H31" s="1126"/>
      <c r="I31" s="1126"/>
      <c r="J31" s="1126"/>
      <c r="K31" s="1084"/>
      <c r="L31" s="1104"/>
      <c r="M31" s="1104"/>
      <c r="N31" s="1104"/>
      <c r="O31" s="1117"/>
      <c r="P31" s="1088"/>
    </row>
    <row r="32" spans="1:16" ht="13.5" customHeight="1">
      <c r="A32" s="1090"/>
      <c r="B32" s="1103"/>
      <c r="C32" s="1409"/>
      <c r="D32" s="1409"/>
      <c r="E32" s="1105" t="s">
        <v>34</v>
      </c>
      <c r="F32" s="1106" t="s">
        <v>34</v>
      </c>
      <c r="G32" s="1105" t="s">
        <v>34</v>
      </c>
      <c r="H32" s="1106" t="s">
        <v>588</v>
      </c>
      <c r="I32" s="1107"/>
      <c r="J32" s="1106" t="s">
        <v>34</v>
      </c>
      <c r="K32" s="1108" t="s">
        <v>34</v>
      </c>
      <c r="L32" s="1109" t="s">
        <v>34</v>
      </c>
      <c r="M32" s="1109" t="s">
        <v>589</v>
      </c>
      <c r="N32" s="1110"/>
      <c r="O32" s="1084"/>
      <c r="P32" s="1088"/>
    </row>
    <row r="33" spans="1:16" ht="12.75" customHeight="1">
      <c r="A33" s="1090"/>
      <c r="B33" s="1093"/>
      <c r="C33" s="1111"/>
      <c r="D33" s="1111"/>
      <c r="E33" s="1410" t="str">
        <f>+E7</f>
        <v>1.º trimestre</v>
      </c>
      <c r="F33" s="1410"/>
      <c r="G33" s="1410" t="str">
        <f>+G7</f>
        <v>2.º trimestre</v>
      </c>
      <c r="H33" s="1410"/>
      <c r="I33" s="1410" t="str">
        <f>+I7</f>
        <v>3.º trimestre</v>
      </c>
      <c r="J33" s="1410"/>
      <c r="K33" s="1410" t="str">
        <f>+K7</f>
        <v>4.º trimestre</v>
      </c>
      <c r="L33" s="1410"/>
      <c r="M33" s="1410" t="str">
        <f>+M7</f>
        <v>1.º trimestre</v>
      </c>
      <c r="N33" s="1410"/>
      <c r="O33" s="1127"/>
      <c r="P33" s="1088"/>
    </row>
    <row r="34" spans="1:16" ht="12.75" customHeight="1">
      <c r="A34" s="1090"/>
      <c r="B34" s="1093"/>
      <c r="C34" s="1111"/>
      <c r="D34" s="1111"/>
      <c r="E34" s="803" t="s">
        <v>165</v>
      </c>
      <c r="F34" s="803" t="s">
        <v>107</v>
      </c>
      <c r="G34" s="803" t="s">
        <v>165</v>
      </c>
      <c r="H34" s="803" t="s">
        <v>107</v>
      </c>
      <c r="I34" s="804" t="s">
        <v>165</v>
      </c>
      <c r="J34" s="804" t="s">
        <v>107</v>
      </c>
      <c r="K34" s="804" t="s">
        <v>165</v>
      </c>
      <c r="L34" s="804" t="s">
        <v>107</v>
      </c>
      <c r="M34" s="804" t="s">
        <v>165</v>
      </c>
      <c r="N34" s="804" t="s">
        <v>107</v>
      </c>
      <c r="O34" s="1127"/>
      <c r="P34" s="1088"/>
    </row>
    <row r="35" spans="1:16" ht="18" customHeight="1">
      <c r="A35" s="1090"/>
      <c r="B35" s="1093"/>
      <c r="C35" s="1406" t="s">
        <v>2</v>
      </c>
      <c r="D35" s="1406"/>
      <c r="E35" s="1128">
        <v>8890.6</v>
      </c>
      <c r="F35" s="1128">
        <f>+E35/E$35*100</f>
        <v>100</v>
      </c>
      <c r="G35" s="1128">
        <v>8886.4</v>
      </c>
      <c r="H35" s="1128">
        <f>+G35/G$35*100</f>
        <v>100</v>
      </c>
      <c r="I35" s="1128">
        <v>8881.7999999999993</v>
      </c>
      <c r="J35" s="1128">
        <f>+I35/I$35*100</f>
        <v>100</v>
      </c>
      <c r="K35" s="1128">
        <v>8875</v>
      </c>
      <c r="L35" s="1128">
        <f>+K35/K$35*100</f>
        <v>100</v>
      </c>
      <c r="M35" s="1129">
        <v>8870.7999999999993</v>
      </c>
      <c r="N35" s="1129">
        <f>+M35/M$35*100</f>
        <v>100</v>
      </c>
      <c r="O35" s="1127"/>
      <c r="P35" s="1088"/>
    </row>
    <row r="36" spans="1:16" ht="14.25" customHeight="1">
      <c r="A36" s="1090"/>
      <c r="B36" s="1093"/>
      <c r="C36" s="1130"/>
      <c r="D36" s="790" t="s">
        <v>72</v>
      </c>
      <c r="E36" s="1131">
        <v>4163.2</v>
      </c>
      <c r="F36" s="1131">
        <f>+E36/E35*100</f>
        <v>46.826985805232489</v>
      </c>
      <c r="G36" s="1131">
        <v>4158.5</v>
      </c>
      <c r="H36" s="1131">
        <f>+G36/G35*100</f>
        <v>46.79622794382427</v>
      </c>
      <c r="I36" s="1131">
        <v>4153.7</v>
      </c>
      <c r="J36" s="1131">
        <f>+I36/I35*100</f>
        <v>46.766421220923689</v>
      </c>
      <c r="K36" s="1131">
        <v>4146.8</v>
      </c>
      <c r="L36" s="1131">
        <f>+K36/K35*100</f>
        <v>46.724507042253521</v>
      </c>
      <c r="M36" s="1132">
        <v>4149.8</v>
      </c>
      <c r="N36" s="1132">
        <f>+M36/M35*100</f>
        <v>46.780448212111651</v>
      </c>
      <c r="O36" s="1127"/>
      <c r="P36" s="1088"/>
    </row>
    <row r="37" spans="1:16" ht="14.25" customHeight="1">
      <c r="A37" s="1090"/>
      <c r="B37" s="1093"/>
      <c r="C37" s="790"/>
      <c r="D37" s="790" t="s">
        <v>71</v>
      </c>
      <c r="E37" s="1131">
        <v>4727.3999999999996</v>
      </c>
      <c r="F37" s="1131">
        <f>+E37/E35*100</f>
        <v>53.173014194767497</v>
      </c>
      <c r="G37" s="1131">
        <v>4727.8</v>
      </c>
      <c r="H37" s="1131">
        <f>+G37/G35*100</f>
        <v>53.202646741087513</v>
      </c>
      <c r="I37" s="1131">
        <v>4728.1000000000004</v>
      </c>
      <c r="J37" s="1131">
        <f>+I37/I35*100</f>
        <v>53.233578779076318</v>
      </c>
      <c r="K37" s="1131">
        <v>4728.1000000000004</v>
      </c>
      <c r="L37" s="1131">
        <f>+K37/K35*100</f>
        <v>53.274366197183099</v>
      </c>
      <c r="M37" s="1132">
        <v>4721</v>
      </c>
      <c r="N37" s="1132">
        <f>+M37/M35*100</f>
        <v>53.219551787888349</v>
      </c>
      <c r="O37" s="1127"/>
      <c r="P37" s="1088"/>
    </row>
    <row r="38" spans="1:16" s="868" customFormat="1" ht="18" customHeight="1">
      <c r="A38" s="1133"/>
      <c r="B38" s="1134"/>
      <c r="C38" s="794" t="s">
        <v>479</v>
      </c>
      <c r="D38" s="790"/>
      <c r="E38" s="1135">
        <v>816.9</v>
      </c>
      <c r="F38" s="1135">
        <f>+E38/E$35*100</f>
        <v>9.1883562414235254</v>
      </c>
      <c r="G38" s="1135">
        <v>794.3</v>
      </c>
      <c r="H38" s="1135">
        <f>+G38/G$35*100</f>
        <v>8.9383777457688147</v>
      </c>
      <c r="I38" s="1135">
        <v>778</v>
      </c>
      <c r="J38" s="1135">
        <f>+I38/I$35*100</f>
        <v>8.7594856898376463</v>
      </c>
      <c r="K38" s="1135">
        <v>765</v>
      </c>
      <c r="L38" s="1135">
        <f>+K38/K$35*100</f>
        <v>8.6197183098591541</v>
      </c>
      <c r="M38" s="1136">
        <v>757.7</v>
      </c>
      <c r="N38" s="1136">
        <f>+M38/M$35*100</f>
        <v>8.5415069666771899</v>
      </c>
      <c r="O38" s="1127"/>
      <c r="P38" s="894"/>
    </row>
    <row r="39" spans="1:16" s="1143" customFormat="1" ht="14.25" customHeight="1">
      <c r="A39" s="1137"/>
      <c r="B39" s="1138"/>
      <c r="C39" s="1139"/>
      <c r="D39" s="791" t="s">
        <v>72</v>
      </c>
      <c r="E39" s="1140">
        <v>237.2</v>
      </c>
      <c r="F39" s="1140">
        <f>+E39/E38*100</f>
        <v>29.036601787244461</v>
      </c>
      <c r="G39" s="1140">
        <v>228.8</v>
      </c>
      <c r="H39" s="1140">
        <f>+G39/G38*100</f>
        <v>28.805237315875615</v>
      </c>
      <c r="I39" s="1140">
        <v>224.7</v>
      </c>
      <c r="J39" s="1140">
        <f>+I39/I38*100</f>
        <v>28.881748071979434</v>
      </c>
      <c r="K39" s="1140">
        <v>219.8</v>
      </c>
      <c r="L39" s="1140">
        <f>+K39/K38*100</f>
        <v>28.732026143790851</v>
      </c>
      <c r="M39" s="1141">
        <v>219.8</v>
      </c>
      <c r="N39" s="1141">
        <f>+M39/M38*100</f>
        <v>29.008842549821829</v>
      </c>
      <c r="O39" s="1117"/>
      <c r="P39" s="1142"/>
    </row>
    <row r="40" spans="1:16" s="1143" customFormat="1" ht="14.25" customHeight="1">
      <c r="A40" s="1137"/>
      <c r="B40" s="1138"/>
      <c r="C40" s="1139"/>
      <c r="D40" s="791" t="s">
        <v>71</v>
      </c>
      <c r="E40" s="1140">
        <v>579.6</v>
      </c>
      <c r="F40" s="1140">
        <f>+E40/E38*100</f>
        <v>70.951156812339335</v>
      </c>
      <c r="G40" s="1140">
        <v>565.5</v>
      </c>
      <c r="H40" s="1140">
        <f>+G40/G38*100</f>
        <v>71.194762684124385</v>
      </c>
      <c r="I40" s="1140">
        <v>553.29999999999995</v>
      </c>
      <c r="J40" s="1140">
        <f>+I40/I38*100</f>
        <v>71.118251928020555</v>
      </c>
      <c r="K40" s="1140">
        <v>545.1</v>
      </c>
      <c r="L40" s="1140">
        <f>+K40/K38*100</f>
        <v>71.254901960784309</v>
      </c>
      <c r="M40" s="1141">
        <v>537.9</v>
      </c>
      <c r="N40" s="1141">
        <f>+M40/M38*100</f>
        <v>70.991157450178164</v>
      </c>
      <c r="O40" s="1117"/>
      <c r="P40" s="1142"/>
    </row>
    <row r="41" spans="1:16" s="868" customFormat="1" ht="18" customHeight="1">
      <c r="A41" s="1133"/>
      <c r="B41" s="1134"/>
      <c r="C41" s="794" t="s">
        <v>480</v>
      </c>
      <c r="D41" s="790"/>
      <c r="E41" s="1135">
        <v>2119.3000000000002</v>
      </c>
      <c r="F41" s="1135">
        <f>+E41/E$35*100</f>
        <v>23.837536274267205</v>
      </c>
      <c r="G41" s="1135">
        <v>2128.4</v>
      </c>
      <c r="H41" s="1135">
        <f>+G41/G$35*100</f>
        <v>23.951206337774579</v>
      </c>
      <c r="I41" s="1135">
        <v>2128.1</v>
      </c>
      <c r="J41" s="1135">
        <f>+I41/I$35*100</f>
        <v>23.960233286045625</v>
      </c>
      <c r="K41" s="1135">
        <v>2094.1999999999998</v>
      </c>
      <c r="L41" s="1135">
        <f>+K41/K$35*100</f>
        <v>23.596619718309856</v>
      </c>
      <c r="M41" s="1136">
        <v>2079.6999999999998</v>
      </c>
      <c r="N41" s="1136">
        <f>+M41/M$35*100</f>
        <v>23.444334220137979</v>
      </c>
      <c r="O41" s="1127"/>
      <c r="P41" s="894"/>
    </row>
    <row r="42" spans="1:16" s="1143" customFormat="1" ht="14.25" customHeight="1">
      <c r="A42" s="1137"/>
      <c r="B42" s="1138"/>
      <c r="C42" s="1139"/>
      <c r="D42" s="791" t="s">
        <v>72</v>
      </c>
      <c r="E42" s="1140">
        <v>1010.9</v>
      </c>
      <c r="F42" s="1140">
        <f>+E42/E41*100</f>
        <v>47.699712169112438</v>
      </c>
      <c r="G42" s="1140">
        <v>1017</v>
      </c>
      <c r="H42" s="1140">
        <f>+G42/G41*100</f>
        <v>47.782371734636342</v>
      </c>
      <c r="I42" s="1140">
        <v>1017.7</v>
      </c>
      <c r="J42" s="1140">
        <f>+I42/I41*100</f>
        <v>47.822000845824917</v>
      </c>
      <c r="K42" s="1140">
        <v>1001.6</v>
      </c>
      <c r="L42" s="1140">
        <f>+K42/K41*100</f>
        <v>47.827332632986348</v>
      </c>
      <c r="M42" s="1141">
        <v>996.2</v>
      </c>
      <c r="N42" s="1141">
        <f>+M42/M41*100</f>
        <v>47.901139587440497</v>
      </c>
      <c r="O42" s="1117"/>
      <c r="P42" s="1142"/>
    </row>
    <row r="43" spans="1:16" s="1143" customFormat="1" ht="14.25" customHeight="1">
      <c r="A43" s="1137"/>
      <c r="B43" s="1138"/>
      <c r="C43" s="1139"/>
      <c r="D43" s="791" t="s">
        <v>71</v>
      </c>
      <c r="E43" s="1140">
        <v>1108.4000000000001</v>
      </c>
      <c r="F43" s="1140">
        <f>+E43/E41*100</f>
        <v>52.300287830887562</v>
      </c>
      <c r="G43" s="1140">
        <v>1111.4000000000001</v>
      </c>
      <c r="H43" s="1140">
        <f>+G43/G41*100</f>
        <v>52.217628265363658</v>
      </c>
      <c r="I43" s="1140">
        <v>1110.4000000000001</v>
      </c>
      <c r="J43" s="1140">
        <f>+I43/I41*100</f>
        <v>52.17799915417509</v>
      </c>
      <c r="K43" s="1140">
        <v>1092.5999999999999</v>
      </c>
      <c r="L43" s="1140">
        <f>+K43/K41*100</f>
        <v>52.172667367013659</v>
      </c>
      <c r="M43" s="1141">
        <v>1083.5999999999999</v>
      </c>
      <c r="N43" s="1141">
        <f>+M43/M41*100</f>
        <v>52.103668798384383</v>
      </c>
      <c r="O43" s="1117"/>
      <c r="P43" s="1142"/>
    </row>
    <row r="44" spans="1:16" s="868" customFormat="1" ht="18" customHeight="1">
      <c r="A44" s="1133"/>
      <c r="B44" s="1134"/>
      <c r="C44" s="794" t="s">
        <v>481</v>
      </c>
      <c r="D44" s="790"/>
      <c r="E44" s="1135">
        <v>1021.5</v>
      </c>
      <c r="F44" s="1135">
        <f>+E44/E$35*100</f>
        <v>11.489663239826333</v>
      </c>
      <c r="G44" s="1135">
        <v>1022.7</v>
      </c>
      <c r="H44" s="1135">
        <f>+G44/G$35*100</f>
        <v>11.508597407274038</v>
      </c>
      <c r="I44" s="1135">
        <v>954.8</v>
      </c>
      <c r="J44" s="1135">
        <f>+I44/I$35*100</f>
        <v>10.750073183363734</v>
      </c>
      <c r="K44" s="1135">
        <v>985</v>
      </c>
      <c r="L44" s="1135">
        <f>+K44/K$35*100</f>
        <v>11.098591549295774</v>
      </c>
      <c r="M44" s="1136">
        <v>986.4</v>
      </c>
      <c r="N44" s="1136">
        <f>+M44/M$35*100</f>
        <v>11.119628443883304</v>
      </c>
      <c r="O44" s="1127"/>
      <c r="P44" s="894"/>
    </row>
    <row r="45" spans="1:16" s="1143" customFormat="1" ht="14.25" customHeight="1">
      <c r="A45" s="1137"/>
      <c r="B45" s="1138"/>
      <c r="C45" s="1139"/>
      <c r="D45" s="791" t="s">
        <v>72</v>
      </c>
      <c r="E45" s="1140">
        <v>575.5</v>
      </c>
      <c r="F45" s="1140">
        <f>+E45/E44*100</f>
        <v>56.338717572197751</v>
      </c>
      <c r="G45" s="1140">
        <v>560.70000000000005</v>
      </c>
      <c r="H45" s="1140">
        <f>+G45/G44*100</f>
        <v>54.825462012320322</v>
      </c>
      <c r="I45" s="1140">
        <v>528.1</v>
      </c>
      <c r="J45" s="1140">
        <f>+I45/I44*100</f>
        <v>55.310012568077092</v>
      </c>
      <c r="K45" s="1140">
        <v>532.79999999999995</v>
      </c>
      <c r="L45" s="1140">
        <f>+K45/K44*100</f>
        <v>54.09137055837563</v>
      </c>
      <c r="M45" s="1141">
        <v>528.1</v>
      </c>
      <c r="N45" s="1141">
        <f>+M45/M44*100</f>
        <v>53.538118410381188</v>
      </c>
      <c r="O45" s="1117"/>
      <c r="P45" s="1142"/>
    </row>
    <row r="46" spans="1:16" s="1143" customFormat="1" ht="14.25" customHeight="1">
      <c r="A46" s="1137"/>
      <c r="B46" s="1138"/>
      <c r="C46" s="1139"/>
      <c r="D46" s="791" t="s">
        <v>71</v>
      </c>
      <c r="E46" s="1140">
        <v>446</v>
      </c>
      <c r="F46" s="1140">
        <f>+E46/E44*100</f>
        <v>43.661282427802249</v>
      </c>
      <c r="G46" s="1140">
        <v>462</v>
      </c>
      <c r="H46" s="1140">
        <f>+G46/G44*100</f>
        <v>45.17453798767967</v>
      </c>
      <c r="I46" s="1140">
        <v>426.6</v>
      </c>
      <c r="J46" s="1140">
        <f>+I46/I44*100</f>
        <v>44.679514034352749</v>
      </c>
      <c r="K46" s="1140">
        <v>452.2</v>
      </c>
      <c r="L46" s="1140">
        <f>+K46/K44*100</f>
        <v>45.908629441624363</v>
      </c>
      <c r="M46" s="1141">
        <v>458.3</v>
      </c>
      <c r="N46" s="1141">
        <f>+M46/M44*100</f>
        <v>46.46188158961882</v>
      </c>
      <c r="O46" s="1117"/>
      <c r="P46" s="1142"/>
    </row>
    <row r="47" spans="1:16" s="868" customFormat="1" ht="18" customHeight="1">
      <c r="A47" s="1133"/>
      <c r="B47" s="1134"/>
      <c r="C47" s="794" t="s">
        <v>482</v>
      </c>
      <c r="D47" s="790"/>
      <c r="E47" s="1135">
        <v>1850.2</v>
      </c>
      <c r="F47" s="1135">
        <f>+E47/E$35*100</f>
        <v>20.81074393179313</v>
      </c>
      <c r="G47" s="1135">
        <v>1825.8</v>
      </c>
      <c r="H47" s="1135">
        <f>+G47/G$35*100</f>
        <v>20.546002880806626</v>
      </c>
      <c r="I47" s="1135">
        <v>1819.3</v>
      </c>
      <c r="J47" s="1135">
        <f>+I47/I$35*100</f>
        <v>20.483460559796438</v>
      </c>
      <c r="K47" s="1135">
        <v>1772.7</v>
      </c>
      <c r="L47" s="1135">
        <f>+K47/K$35*100</f>
        <v>19.974084507042253</v>
      </c>
      <c r="M47" s="1136">
        <v>1807.9</v>
      </c>
      <c r="N47" s="1136">
        <f>+M47/M$35*100</f>
        <v>20.380349010235832</v>
      </c>
      <c r="O47" s="1127"/>
      <c r="P47" s="894"/>
    </row>
    <row r="48" spans="1:16" s="1143" customFormat="1" ht="14.25" customHeight="1">
      <c r="A48" s="1137"/>
      <c r="B48" s="1138"/>
      <c r="C48" s="1139"/>
      <c r="D48" s="791" t="s">
        <v>72</v>
      </c>
      <c r="E48" s="1140">
        <v>994.6</v>
      </c>
      <c r="F48" s="1140">
        <f>+E48/E47*100</f>
        <v>53.756350664792997</v>
      </c>
      <c r="G48" s="1140">
        <v>987</v>
      </c>
      <c r="H48" s="1140">
        <f>+G48/G47*100</f>
        <v>54.058494906342425</v>
      </c>
      <c r="I48" s="1140">
        <v>972</v>
      </c>
      <c r="J48" s="1140">
        <f>+I48/I47*100</f>
        <v>53.427142307480899</v>
      </c>
      <c r="K48" s="1140">
        <v>956.2</v>
      </c>
      <c r="L48" s="1140">
        <f>+K48/K47*100</f>
        <v>53.940317030518415</v>
      </c>
      <c r="M48" s="1141">
        <v>959.4</v>
      </c>
      <c r="N48" s="1141">
        <f>+M48/M47*100</f>
        <v>53.067094418939099</v>
      </c>
      <c r="O48" s="1117"/>
      <c r="P48" s="1142"/>
    </row>
    <row r="49" spans="1:16" s="1143" customFormat="1" ht="14.25" customHeight="1">
      <c r="A49" s="1137"/>
      <c r="B49" s="1138"/>
      <c r="C49" s="1139"/>
      <c r="D49" s="791" t="s">
        <v>71</v>
      </c>
      <c r="E49" s="1140">
        <v>855.6</v>
      </c>
      <c r="F49" s="1140">
        <f>+E49/E47*100</f>
        <v>46.243649335207003</v>
      </c>
      <c r="G49" s="1140">
        <v>838.9</v>
      </c>
      <c r="H49" s="1140">
        <f>+G49/G47*100</f>
        <v>45.946982144813234</v>
      </c>
      <c r="I49" s="1140">
        <v>847.3</v>
      </c>
      <c r="J49" s="1140">
        <f>+I49/I47*100</f>
        <v>46.572857692519101</v>
      </c>
      <c r="K49" s="1140">
        <v>816.5</v>
      </c>
      <c r="L49" s="1140">
        <f>+K49/K47*100</f>
        <v>46.059682969481578</v>
      </c>
      <c r="M49" s="1141">
        <v>848.5</v>
      </c>
      <c r="N49" s="1141">
        <f>+M49/M47*100</f>
        <v>46.932905581060893</v>
      </c>
      <c r="O49" s="1117"/>
      <c r="P49" s="1142"/>
    </row>
    <row r="50" spans="1:16" s="868" customFormat="1" ht="18" customHeight="1">
      <c r="A50" s="1133"/>
      <c r="B50" s="1134"/>
      <c r="C50" s="794" t="s">
        <v>483</v>
      </c>
      <c r="D50" s="790"/>
      <c r="E50" s="1135">
        <v>1678.1</v>
      </c>
      <c r="F50" s="1135">
        <f>+E50/E$35*100</f>
        <v>18.874991564123906</v>
      </c>
      <c r="G50" s="1135">
        <v>1674.9</v>
      </c>
      <c r="H50" s="1135">
        <f>+G50/G$35*100</f>
        <v>18.847902412675552</v>
      </c>
      <c r="I50" s="1135">
        <v>1713.2</v>
      </c>
      <c r="J50" s="1135">
        <f>+I50/I$35*100</f>
        <v>19.288882884100072</v>
      </c>
      <c r="K50" s="1135">
        <v>1742.9</v>
      </c>
      <c r="L50" s="1135">
        <f>+K50/K$35*100</f>
        <v>19.63830985915493</v>
      </c>
      <c r="M50" s="1136">
        <v>1729.4</v>
      </c>
      <c r="N50" s="1136">
        <f>+M50/M$35*100</f>
        <v>19.495423186183885</v>
      </c>
      <c r="O50" s="1127"/>
      <c r="P50" s="894"/>
    </row>
    <row r="51" spans="1:16" s="1143" customFormat="1" ht="14.25" customHeight="1">
      <c r="A51" s="1137"/>
      <c r="B51" s="1138"/>
      <c r="C51" s="1139"/>
      <c r="D51" s="791" t="s">
        <v>72</v>
      </c>
      <c r="E51" s="1140">
        <v>810.8</v>
      </c>
      <c r="F51" s="1140">
        <f>+E51/E50*100</f>
        <v>48.316548477444734</v>
      </c>
      <c r="G51" s="1140">
        <v>810.9</v>
      </c>
      <c r="H51" s="1140">
        <f>+G51/G50*100</f>
        <v>48.414830736163353</v>
      </c>
      <c r="I51" s="1140">
        <v>831.4</v>
      </c>
      <c r="J51" s="1140">
        <f>+I51/I50*100</f>
        <v>48.529068409992995</v>
      </c>
      <c r="K51" s="1140">
        <v>847.3</v>
      </c>
      <c r="L51" s="1140">
        <f>+K51/K50*100</f>
        <v>48.614378334958971</v>
      </c>
      <c r="M51" s="1141">
        <v>862.3</v>
      </c>
      <c r="N51" s="1141">
        <f>+M51/M50*100</f>
        <v>49.861223545738405</v>
      </c>
      <c r="O51" s="1117"/>
      <c r="P51" s="1142"/>
    </row>
    <row r="52" spans="1:16" s="1143" customFormat="1" ht="14.25" customHeight="1">
      <c r="A52" s="1137"/>
      <c r="B52" s="1138"/>
      <c r="C52" s="1139"/>
      <c r="D52" s="791" t="s">
        <v>71</v>
      </c>
      <c r="E52" s="1140">
        <v>867.3</v>
      </c>
      <c r="F52" s="1140">
        <f>+E52/E50*100</f>
        <v>51.683451522555266</v>
      </c>
      <c r="G52" s="1140">
        <v>863.9</v>
      </c>
      <c r="H52" s="1140">
        <f>+G52/G50*100</f>
        <v>51.579198758134815</v>
      </c>
      <c r="I52" s="1140">
        <v>881.8</v>
      </c>
      <c r="J52" s="1140">
        <f>+I52/I50*100</f>
        <v>51.470931590006998</v>
      </c>
      <c r="K52" s="1140">
        <v>895.6</v>
      </c>
      <c r="L52" s="1140">
        <f>+K52/K50*100</f>
        <v>51.385621665041029</v>
      </c>
      <c r="M52" s="1141">
        <v>867.1</v>
      </c>
      <c r="N52" s="1141">
        <f>+M52/M50*100</f>
        <v>50.138776454261588</v>
      </c>
      <c r="O52" s="1117"/>
      <c r="P52" s="1142"/>
    </row>
    <row r="53" spans="1:16" s="868" customFormat="1" ht="18" customHeight="1">
      <c r="A53" s="1133"/>
      <c r="B53" s="1134"/>
      <c r="C53" s="794" t="s">
        <v>484</v>
      </c>
      <c r="D53" s="790"/>
      <c r="E53" s="1135">
        <v>1404.6</v>
      </c>
      <c r="F53" s="1135">
        <f>+E53/E$35*100</f>
        <v>15.798708748565899</v>
      </c>
      <c r="G53" s="1135">
        <v>1440.2</v>
      </c>
      <c r="H53" s="1135">
        <f>+G53/G$35*100</f>
        <v>16.20678790061217</v>
      </c>
      <c r="I53" s="1135">
        <v>1488.4</v>
      </c>
      <c r="J53" s="1135">
        <f>+I53/I$35*100</f>
        <v>16.757864396856494</v>
      </c>
      <c r="K53" s="1135">
        <v>1515.2</v>
      </c>
      <c r="L53" s="1135">
        <f>+K53/K$35*100</f>
        <v>17.072676056338029</v>
      </c>
      <c r="M53" s="1136">
        <v>1509.6</v>
      </c>
      <c r="N53" s="1136">
        <f>+M53/M$35*100</f>
        <v>17.017630878838435</v>
      </c>
      <c r="O53" s="1127"/>
      <c r="P53" s="894"/>
    </row>
    <row r="54" spans="1:16" s="1143" customFormat="1" ht="14.25" customHeight="1">
      <c r="A54" s="1137"/>
      <c r="B54" s="1138"/>
      <c r="C54" s="1139"/>
      <c r="D54" s="791" t="s">
        <v>72</v>
      </c>
      <c r="E54" s="1140">
        <v>534.1</v>
      </c>
      <c r="F54" s="1140">
        <f>+E54/E53*100</f>
        <v>38.02506051544924</v>
      </c>
      <c r="G54" s="1140">
        <v>554.1</v>
      </c>
      <c r="H54" s="1140">
        <f>+G54/G53*100</f>
        <v>38.473823080127758</v>
      </c>
      <c r="I54" s="1140">
        <v>579.79999999999995</v>
      </c>
      <c r="J54" s="1140">
        <f>+I54/I53*100</f>
        <v>38.954582101585586</v>
      </c>
      <c r="K54" s="1140">
        <v>589.1</v>
      </c>
      <c r="L54" s="1140">
        <f>+K54/K53*100</f>
        <v>38.879355860612463</v>
      </c>
      <c r="M54" s="1141">
        <v>583.9</v>
      </c>
      <c r="N54" s="1141">
        <f>+M54/M53*100</f>
        <v>38.679120296767358</v>
      </c>
      <c r="O54" s="1117"/>
      <c r="P54" s="1142"/>
    </row>
    <row r="55" spans="1:16" s="1143" customFormat="1" ht="14.25" customHeight="1">
      <c r="A55" s="1137"/>
      <c r="B55" s="1138"/>
      <c r="C55" s="1139"/>
      <c r="D55" s="791" t="s">
        <v>71</v>
      </c>
      <c r="E55" s="1140">
        <v>870.5</v>
      </c>
      <c r="F55" s="1140">
        <f>+E55/E53*100</f>
        <v>61.97493948455076</v>
      </c>
      <c r="G55" s="1140">
        <v>886.1</v>
      </c>
      <c r="H55" s="1140">
        <f>+G55/G53*100</f>
        <v>61.526176919872242</v>
      </c>
      <c r="I55" s="1140">
        <v>908.6</v>
      </c>
      <c r="J55" s="1140">
        <f>+I55/I53*100</f>
        <v>61.045417898414399</v>
      </c>
      <c r="K55" s="1140">
        <v>926.1</v>
      </c>
      <c r="L55" s="1140">
        <f>+K55/K53*100</f>
        <v>61.120644139387537</v>
      </c>
      <c r="M55" s="1141">
        <v>925.6</v>
      </c>
      <c r="N55" s="1141">
        <f>+M55/M53*100</f>
        <v>61.314255431902495</v>
      </c>
      <c r="O55" s="1117"/>
      <c r="P55" s="1142"/>
    </row>
    <row r="56" spans="1:16" s="868" customFormat="1" ht="13.5" customHeight="1">
      <c r="A56" s="898"/>
      <c r="B56" s="899"/>
      <c r="C56" s="900" t="s">
        <v>451</v>
      </c>
      <c r="D56" s="901"/>
      <c r="E56" s="902"/>
      <c r="F56" s="1144"/>
      <c r="G56" s="902"/>
      <c r="H56" s="1144"/>
      <c r="I56" s="902"/>
      <c r="J56" s="1144"/>
      <c r="K56" s="902"/>
      <c r="L56" s="1144"/>
      <c r="M56" s="902"/>
      <c r="N56" s="1144"/>
      <c r="O56" s="903"/>
      <c r="P56" s="894"/>
    </row>
    <row r="57" spans="1:16" ht="13.5" customHeight="1">
      <c r="A57" s="1090"/>
      <c r="B57" s="1145"/>
      <c r="C57" s="1146" t="s">
        <v>444</v>
      </c>
      <c r="D57" s="1111"/>
      <c r="E57" s="1094"/>
      <c r="F57" s="1147" t="s">
        <v>88</v>
      </c>
      <c r="G57" s="1148"/>
      <c r="H57" s="1148"/>
      <c r="I57" s="1149"/>
      <c r="J57" s="1148"/>
      <c r="K57" s="1148"/>
      <c r="L57" s="1148"/>
      <c r="M57" s="1148"/>
      <c r="N57" s="1148"/>
      <c r="O57" s="1117"/>
      <c r="P57" s="1088"/>
    </row>
    <row r="58" spans="1:16" ht="13.5" customHeight="1">
      <c r="A58" s="1090"/>
      <c r="B58" s="792">
        <v>6</v>
      </c>
      <c r="C58" s="1407">
        <v>42156</v>
      </c>
      <c r="D58" s="1407"/>
      <c r="E58" s="1116"/>
      <c r="F58" s="1116"/>
      <c r="G58" s="1116"/>
      <c r="H58" s="1116"/>
      <c r="I58" s="1116"/>
      <c r="J58" s="1116"/>
      <c r="K58" s="1116"/>
      <c r="L58" s="1116"/>
      <c r="M58" s="1116"/>
      <c r="N58" s="1116"/>
      <c r="O58" s="1116"/>
      <c r="P58" s="1150"/>
    </row>
  </sheetData>
  <mergeCells count="120">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C35:D35"/>
    <mergeCell ref="C58:D58"/>
    <mergeCell ref="C31:D32"/>
    <mergeCell ref="E33:F33"/>
    <mergeCell ref="G33:H33"/>
    <mergeCell ref="I33:J33"/>
    <mergeCell ref="K33:L33"/>
    <mergeCell ref="M33:N33"/>
  </mergeCells>
  <conditionalFormatting sqref="E7:N7 E33:N33">
    <cfRule type="cellIs" dxfId="15" priority="2"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codeName="Folha3">
    <tabColor theme="5"/>
  </sheetPr>
  <dimension ref="A1:P68"/>
  <sheetViews>
    <sheetView zoomScaleNormal="100" workbookViewId="0"/>
  </sheetViews>
  <sheetFormatPr defaultRowHeight="12.75"/>
  <cols>
    <col min="1" max="1" width="1" style="1089" customWidth="1"/>
    <col min="2" max="2" width="2.5703125" style="1089" customWidth="1"/>
    <col min="3" max="3" width="1" style="1089" customWidth="1"/>
    <col min="4" max="4" width="34" style="1089" customWidth="1"/>
    <col min="5" max="5" width="7.42578125" style="1089" customWidth="1"/>
    <col min="6" max="6" width="4.85546875" style="1089" customWidth="1"/>
    <col min="7" max="7" width="7.42578125" style="1089" customWidth="1"/>
    <col min="8" max="8" width="4.85546875" style="1089" customWidth="1"/>
    <col min="9" max="9" width="7.42578125" style="1089" customWidth="1"/>
    <col min="10" max="10" width="4.85546875" style="1089" customWidth="1"/>
    <col min="11" max="11" width="7.42578125" style="1089" customWidth="1"/>
    <col min="12" max="12" width="4.85546875" style="1089" customWidth="1"/>
    <col min="13" max="13" width="7.42578125" style="1089" customWidth="1"/>
    <col min="14" max="14" width="4.85546875" style="1089" customWidth="1"/>
    <col min="15" max="15" width="2.5703125" style="1089" customWidth="1"/>
    <col min="16" max="16" width="1" style="1089" customWidth="1"/>
    <col min="17" max="16384" width="9.140625" style="1089"/>
  </cols>
  <sheetData>
    <row r="1" spans="1:16" ht="13.5" customHeight="1">
      <c r="A1" s="1090"/>
      <c r="B1" s="1152"/>
      <c r="C1" s="1435" t="s">
        <v>344</v>
      </c>
      <c r="D1" s="1435"/>
      <c r="E1" s="1084"/>
      <c r="F1" s="1084"/>
      <c r="G1" s="1084"/>
      <c r="H1" s="1084"/>
      <c r="I1" s="1084"/>
      <c r="J1" s="1084"/>
      <c r="K1" s="1084"/>
      <c r="L1" s="1084"/>
      <c r="M1" s="1153"/>
      <c r="N1" s="1084"/>
      <c r="O1" s="1084"/>
      <c r="P1" s="1090"/>
    </row>
    <row r="2" spans="1:16" ht="9.75" customHeight="1">
      <c r="A2" s="1090"/>
      <c r="B2" s="1154"/>
      <c r="C2" s="1155"/>
      <c r="D2" s="1154"/>
      <c r="E2" s="1156"/>
      <c r="F2" s="1156"/>
      <c r="G2" s="1156"/>
      <c r="H2" s="1156"/>
      <c r="I2" s="1092"/>
      <c r="J2" s="1092"/>
      <c r="K2" s="1092"/>
      <c r="L2" s="1092"/>
      <c r="M2" s="1092"/>
      <c r="N2" s="1092"/>
      <c r="O2" s="1157"/>
      <c r="P2" s="1090"/>
    </row>
    <row r="3" spans="1:16" ht="9" customHeight="1" thickBot="1">
      <c r="A3" s="1090"/>
      <c r="B3" s="1084"/>
      <c r="C3" s="1125"/>
      <c r="D3" s="1084"/>
      <c r="E3" s="1084"/>
      <c r="F3" s="1084"/>
      <c r="G3" s="1084"/>
      <c r="H3" s="1084"/>
      <c r="I3" s="1084"/>
      <c r="J3" s="1084"/>
      <c r="K3" s="1084"/>
      <c r="L3" s="1084"/>
      <c r="M3" s="1414" t="s">
        <v>73</v>
      </c>
      <c r="N3" s="1414"/>
      <c r="O3" s="1158"/>
      <c r="P3" s="1090"/>
    </row>
    <row r="4" spans="1:16" s="1102" customFormat="1" ht="13.5" customHeight="1" thickBot="1">
      <c r="A4" s="1096"/>
      <c r="B4" s="1159"/>
      <c r="C4" s="1436" t="s">
        <v>166</v>
      </c>
      <c r="D4" s="1437"/>
      <c r="E4" s="1437"/>
      <c r="F4" s="1437"/>
      <c r="G4" s="1437"/>
      <c r="H4" s="1437"/>
      <c r="I4" s="1437"/>
      <c r="J4" s="1437"/>
      <c r="K4" s="1437"/>
      <c r="L4" s="1437"/>
      <c r="M4" s="1437"/>
      <c r="N4" s="1438"/>
      <c r="O4" s="1158"/>
      <c r="P4" s="1096"/>
    </row>
    <row r="5" spans="1:16" ht="3.75" customHeight="1">
      <c r="A5" s="1090"/>
      <c r="B5" s="1084"/>
      <c r="C5" s="1439" t="s">
        <v>160</v>
      </c>
      <c r="D5" s="1440"/>
      <c r="E5" s="1084"/>
      <c r="F5" s="1160"/>
      <c r="G5" s="1160"/>
      <c r="H5" s="1160"/>
      <c r="I5" s="1160"/>
      <c r="J5" s="1160"/>
      <c r="K5" s="1084"/>
      <c r="L5" s="1160"/>
      <c r="M5" s="1160"/>
      <c r="N5" s="1160"/>
      <c r="O5" s="1158"/>
      <c r="P5" s="1090"/>
    </row>
    <row r="6" spans="1:16" ht="12.75" customHeight="1">
      <c r="A6" s="1090"/>
      <c r="B6" s="1084"/>
      <c r="C6" s="1440"/>
      <c r="D6" s="1440"/>
      <c r="E6" s="1105" t="s">
        <v>34</v>
      </c>
      <c r="F6" s="1106" t="s">
        <v>34</v>
      </c>
      <c r="G6" s="1105" t="s">
        <v>34</v>
      </c>
      <c r="H6" s="1106" t="s">
        <v>588</v>
      </c>
      <c r="I6" s="1107"/>
      <c r="J6" s="1106" t="s">
        <v>34</v>
      </c>
      <c r="K6" s="1108" t="s">
        <v>34</v>
      </c>
      <c r="L6" s="1109" t="s">
        <v>34</v>
      </c>
      <c r="M6" s="1109" t="s">
        <v>589</v>
      </c>
      <c r="N6" s="1110"/>
      <c r="O6" s="1158"/>
      <c r="P6" s="1090"/>
    </row>
    <row r="7" spans="1:16">
      <c r="A7" s="1090"/>
      <c r="B7" s="1084"/>
      <c r="C7" s="1161"/>
      <c r="D7" s="1161"/>
      <c r="E7" s="1410" t="s">
        <v>626</v>
      </c>
      <c r="F7" s="1410"/>
      <c r="G7" s="1410" t="s">
        <v>627</v>
      </c>
      <c r="H7" s="1410"/>
      <c r="I7" s="1410" t="s">
        <v>628</v>
      </c>
      <c r="J7" s="1410"/>
      <c r="K7" s="1410" t="s">
        <v>629</v>
      </c>
      <c r="L7" s="1410"/>
      <c r="M7" s="1410" t="s">
        <v>626</v>
      </c>
      <c r="N7" s="1410"/>
      <c r="O7" s="1162"/>
      <c r="P7" s="1090"/>
    </row>
    <row r="8" spans="1:16" s="1115" customFormat="1" ht="16.5" customHeight="1">
      <c r="A8" s="1112"/>
      <c r="B8" s="1163"/>
      <c r="C8" s="1406" t="s">
        <v>13</v>
      </c>
      <c r="D8" s="1406"/>
      <c r="E8" s="1418">
        <v>4426.8999999999996</v>
      </c>
      <c r="F8" s="1418"/>
      <c r="G8" s="1418">
        <v>4514.6000000000004</v>
      </c>
      <c r="H8" s="1418"/>
      <c r="I8" s="1418">
        <v>4565.1000000000004</v>
      </c>
      <c r="J8" s="1418"/>
      <c r="K8" s="1418">
        <v>4491.6000000000004</v>
      </c>
      <c r="L8" s="1418"/>
      <c r="M8" s="1419">
        <v>4477.1000000000004</v>
      </c>
      <c r="N8" s="1419"/>
      <c r="O8" s="1164"/>
      <c r="P8" s="1112"/>
    </row>
    <row r="9" spans="1:16" ht="12" customHeight="1">
      <c r="A9" s="1090"/>
      <c r="B9" s="1165"/>
      <c r="C9" s="787" t="s">
        <v>72</v>
      </c>
      <c r="D9" s="1116"/>
      <c r="E9" s="1433">
        <v>2273.4</v>
      </c>
      <c r="F9" s="1433"/>
      <c r="G9" s="1433">
        <v>2332</v>
      </c>
      <c r="H9" s="1433"/>
      <c r="I9" s="1433">
        <v>2361.6999999999998</v>
      </c>
      <c r="J9" s="1433"/>
      <c r="K9" s="1433">
        <v>2310.8000000000002</v>
      </c>
      <c r="L9" s="1433"/>
      <c r="M9" s="1434">
        <v>2301.1</v>
      </c>
      <c r="N9" s="1434"/>
      <c r="O9" s="1162"/>
      <c r="P9" s="1090"/>
    </row>
    <row r="10" spans="1:16" ht="12" customHeight="1">
      <c r="A10" s="1090"/>
      <c r="B10" s="1165"/>
      <c r="C10" s="787" t="s">
        <v>71</v>
      </c>
      <c r="D10" s="1116"/>
      <c r="E10" s="1433">
        <v>2153.4</v>
      </c>
      <c r="F10" s="1433"/>
      <c r="G10" s="1433">
        <v>2182.6</v>
      </c>
      <c r="H10" s="1433"/>
      <c r="I10" s="1433">
        <v>2203.4</v>
      </c>
      <c r="J10" s="1433"/>
      <c r="K10" s="1433">
        <v>2180.6999999999998</v>
      </c>
      <c r="L10" s="1433"/>
      <c r="M10" s="1434">
        <v>2176</v>
      </c>
      <c r="N10" s="1434"/>
      <c r="O10" s="1162"/>
      <c r="P10" s="1090"/>
    </row>
    <row r="11" spans="1:16" ht="15.75" customHeight="1">
      <c r="A11" s="1090"/>
      <c r="B11" s="1165"/>
      <c r="C11" s="787" t="s">
        <v>161</v>
      </c>
      <c r="D11" s="1116"/>
      <c r="E11" s="1433">
        <v>236.3</v>
      </c>
      <c r="F11" s="1433"/>
      <c r="G11" s="1433">
        <v>234.1</v>
      </c>
      <c r="H11" s="1433"/>
      <c r="I11" s="1433">
        <v>271.89999999999998</v>
      </c>
      <c r="J11" s="1433"/>
      <c r="K11" s="1433">
        <v>243.9</v>
      </c>
      <c r="L11" s="1433"/>
      <c r="M11" s="1434">
        <v>242</v>
      </c>
      <c r="N11" s="1434"/>
      <c r="O11" s="1162"/>
      <c r="P11" s="1090"/>
    </row>
    <row r="12" spans="1:16" ht="12" customHeight="1">
      <c r="A12" s="1090"/>
      <c r="B12" s="1165"/>
      <c r="C12" s="787" t="s">
        <v>162</v>
      </c>
      <c r="D12" s="1116"/>
      <c r="E12" s="1412">
        <v>2204.6999999999998</v>
      </c>
      <c r="F12" s="1412"/>
      <c r="G12" s="1412">
        <v>2244.4</v>
      </c>
      <c r="H12" s="1412"/>
      <c r="I12" s="1412">
        <v>2239.1999999999998</v>
      </c>
      <c r="J12" s="1412"/>
      <c r="K12" s="1412">
        <v>2228.4</v>
      </c>
      <c r="L12" s="1412"/>
      <c r="M12" s="1415">
        <v>2219.3000000000002</v>
      </c>
      <c r="N12" s="1415"/>
      <c r="O12" s="1162"/>
      <c r="P12" s="1090"/>
    </row>
    <row r="13" spans="1:16" ht="12" customHeight="1">
      <c r="A13" s="1090"/>
      <c r="B13" s="1165"/>
      <c r="C13" s="787" t="s">
        <v>163</v>
      </c>
      <c r="D13" s="1116"/>
      <c r="E13" s="1412">
        <v>1985.9</v>
      </c>
      <c r="F13" s="1412"/>
      <c r="G13" s="1412">
        <v>2036.1</v>
      </c>
      <c r="H13" s="1412"/>
      <c r="I13" s="1412">
        <v>2054</v>
      </c>
      <c r="J13" s="1412"/>
      <c r="K13" s="1412">
        <v>2019.3</v>
      </c>
      <c r="L13" s="1412"/>
      <c r="M13" s="1415">
        <v>2015.8</v>
      </c>
      <c r="N13" s="1415"/>
      <c r="O13" s="1162"/>
      <c r="P13" s="1090"/>
    </row>
    <row r="14" spans="1:16" ht="15.75" customHeight="1">
      <c r="A14" s="1090"/>
      <c r="B14" s="1165"/>
      <c r="C14" s="787" t="s">
        <v>418</v>
      </c>
      <c r="D14" s="1116"/>
      <c r="E14" s="1433">
        <v>392.1</v>
      </c>
      <c r="F14" s="1433"/>
      <c r="G14" s="1433">
        <v>408.6</v>
      </c>
      <c r="H14" s="1433"/>
      <c r="I14" s="1433">
        <v>407.3</v>
      </c>
      <c r="J14" s="1433"/>
      <c r="K14" s="1433">
        <v>348.5</v>
      </c>
      <c r="L14" s="1433"/>
      <c r="M14" s="1434">
        <v>338.4</v>
      </c>
      <c r="N14" s="1434"/>
      <c r="O14" s="1162"/>
      <c r="P14" s="1090"/>
    </row>
    <row r="15" spans="1:16" ht="12" customHeight="1">
      <c r="A15" s="1090"/>
      <c r="B15" s="1165"/>
      <c r="C15" s="787" t="s">
        <v>167</v>
      </c>
      <c r="D15" s="1116"/>
      <c r="E15" s="1412">
        <v>1055.7</v>
      </c>
      <c r="F15" s="1412"/>
      <c r="G15" s="1412">
        <v>1073.9000000000001</v>
      </c>
      <c r="H15" s="1412"/>
      <c r="I15" s="1412">
        <v>1089.7</v>
      </c>
      <c r="J15" s="1412"/>
      <c r="K15" s="1412">
        <v>1074.9000000000001</v>
      </c>
      <c r="L15" s="1412"/>
      <c r="M15" s="1415">
        <v>1090.0999999999999</v>
      </c>
      <c r="N15" s="1415"/>
      <c r="O15" s="1162"/>
      <c r="P15" s="1090"/>
    </row>
    <row r="16" spans="1:16" ht="12" customHeight="1">
      <c r="A16" s="1090"/>
      <c r="B16" s="1165"/>
      <c r="C16" s="787" t="s">
        <v>168</v>
      </c>
      <c r="D16" s="1116"/>
      <c r="E16" s="1412">
        <v>2979.1</v>
      </c>
      <c r="F16" s="1412"/>
      <c r="G16" s="1412">
        <v>3032.1</v>
      </c>
      <c r="H16" s="1412"/>
      <c r="I16" s="1412">
        <v>3068.2</v>
      </c>
      <c r="J16" s="1412"/>
      <c r="K16" s="1412">
        <v>3068.2</v>
      </c>
      <c r="L16" s="1412"/>
      <c r="M16" s="1415">
        <v>3048.6</v>
      </c>
      <c r="N16" s="1415"/>
      <c r="O16" s="1162"/>
      <c r="P16" s="1090"/>
    </row>
    <row r="17" spans="1:16" s="1169" customFormat="1" ht="15.75" customHeight="1">
      <c r="A17" s="1166"/>
      <c r="B17" s="1167"/>
      <c r="C17" s="787" t="s">
        <v>169</v>
      </c>
      <c r="D17" s="1116"/>
      <c r="E17" s="1412">
        <v>3840.1</v>
      </c>
      <c r="F17" s="1412"/>
      <c r="G17" s="1412">
        <v>3923.1</v>
      </c>
      <c r="H17" s="1412"/>
      <c r="I17" s="1412">
        <v>3969.6</v>
      </c>
      <c r="J17" s="1412"/>
      <c r="K17" s="1412">
        <v>3910.5</v>
      </c>
      <c r="L17" s="1412"/>
      <c r="M17" s="1415">
        <v>3896.1</v>
      </c>
      <c r="N17" s="1415"/>
      <c r="O17" s="1168"/>
      <c r="P17" s="1166"/>
    </row>
    <row r="18" spans="1:16" s="1169" customFormat="1" ht="12" customHeight="1">
      <c r="A18" s="1166"/>
      <c r="B18" s="1167"/>
      <c r="C18" s="787" t="s">
        <v>170</v>
      </c>
      <c r="D18" s="1116"/>
      <c r="E18" s="1412">
        <v>586.79999999999995</v>
      </c>
      <c r="F18" s="1412"/>
      <c r="G18" s="1412">
        <v>591.5</v>
      </c>
      <c r="H18" s="1412"/>
      <c r="I18" s="1412">
        <v>595.5</v>
      </c>
      <c r="J18" s="1412"/>
      <c r="K18" s="1412">
        <v>581</v>
      </c>
      <c r="L18" s="1412"/>
      <c r="M18" s="1415">
        <v>581</v>
      </c>
      <c r="N18" s="1415"/>
      <c r="O18" s="1168"/>
      <c r="P18" s="1166"/>
    </row>
    <row r="19" spans="1:16" ht="15.75" customHeight="1">
      <c r="A19" s="1090"/>
      <c r="B19" s="1165"/>
      <c r="C19" s="787" t="s">
        <v>171</v>
      </c>
      <c r="D19" s="1116"/>
      <c r="E19" s="1412">
        <v>3512.9</v>
      </c>
      <c r="F19" s="1412"/>
      <c r="G19" s="1412">
        <v>3595.4</v>
      </c>
      <c r="H19" s="1412"/>
      <c r="I19" s="1412">
        <v>3676.5</v>
      </c>
      <c r="J19" s="1412"/>
      <c r="K19" s="1412">
        <v>3659.4</v>
      </c>
      <c r="L19" s="1412"/>
      <c r="M19" s="1415">
        <v>3641.1</v>
      </c>
      <c r="N19" s="1415"/>
      <c r="O19" s="1162"/>
      <c r="P19" s="1090"/>
    </row>
    <row r="20" spans="1:16" ht="12" customHeight="1">
      <c r="A20" s="1090"/>
      <c r="B20" s="1165"/>
      <c r="C20" s="1170"/>
      <c r="D20" s="1083" t="s">
        <v>172</v>
      </c>
      <c r="E20" s="1412">
        <v>2781.4</v>
      </c>
      <c r="F20" s="1412"/>
      <c r="G20" s="1412">
        <v>2830.2</v>
      </c>
      <c r="H20" s="1412"/>
      <c r="I20" s="1412">
        <v>2864.6</v>
      </c>
      <c r="J20" s="1412"/>
      <c r="K20" s="1412">
        <v>2869.9</v>
      </c>
      <c r="L20" s="1412"/>
      <c r="M20" s="1415">
        <v>2867.8</v>
      </c>
      <c r="N20" s="1415"/>
      <c r="O20" s="1162"/>
      <c r="P20" s="1090"/>
    </row>
    <row r="21" spans="1:16" ht="12" customHeight="1">
      <c r="A21" s="1090"/>
      <c r="B21" s="1165"/>
      <c r="C21" s="1170"/>
      <c r="D21" s="1083" t="s">
        <v>173</v>
      </c>
      <c r="E21" s="1412">
        <v>609.29999999999995</v>
      </c>
      <c r="F21" s="1412"/>
      <c r="G21" s="1412">
        <v>630.1</v>
      </c>
      <c r="H21" s="1412"/>
      <c r="I21" s="1412">
        <v>683.6</v>
      </c>
      <c r="J21" s="1412"/>
      <c r="K21" s="1412">
        <v>654.70000000000005</v>
      </c>
      <c r="L21" s="1412"/>
      <c r="M21" s="1415">
        <v>645.5</v>
      </c>
      <c r="N21" s="1415"/>
      <c r="O21" s="1162"/>
      <c r="P21" s="1090"/>
    </row>
    <row r="22" spans="1:16" ht="12" customHeight="1">
      <c r="A22" s="1090"/>
      <c r="B22" s="1165"/>
      <c r="C22" s="1170"/>
      <c r="D22" s="1083" t="s">
        <v>131</v>
      </c>
      <c r="E22" s="1412">
        <v>122.2</v>
      </c>
      <c r="F22" s="1412"/>
      <c r="G22" s="1412">
        <v>135.1</v>
      </c>
      <c r="H22" s="1412"/>
      <c r="I22" s="1412">
        <v>128.19999999999999</v>
      </c>
      <c r="J22" s="1412"/>
      <c r="K22" s="1412">
        <v>134.80000000000001</v>
      </c>
      <c r="L22" s="1412"/>
      <c r="M22" s="1415">
        <v>127.9</v>
      </c>
      <c r="N22" s="1415"/>
      <c r="O22" s="1162"/>
      <c r="P22" s="1090"/>
    </row>
    <row r="23" spans="1:16" ht="12" customHeight="1">
      <c r="A23" s="1090"/>
      <c r="B23" s="1165"/>
      <c r="C23" s="787" t="s">
        <v>174</v>
      </c>
      <c r="D23" s="1116"/>
      <c r="E23" s="1412">
        <v>891.4</v>
      </c>
      <c r="F23" s="1412"/>
      <c r="G23" s="1412">
        <v>895.6</v>
      </c>
      <c r="H23" s="1412"/>
      <c r="I23" s="1412">
        <v>859.3</v>
      </c>
      <c r="J23" s="1412"/>
      <c r="K23" s="1412">
        <v>811.8</v>
      </c>
      <c r="L23" s="1412"/>
      <c r="M23" s="1415">
        <v>813.1</v>
      </c>
      <c r="N23" s="1415"/>
      <c r="O23" s="1162"/>
      <c r="P23" s="1090"/>
    </row>
    <row r="24" spans="1:16" ht="12" customHeight="1">
      <c r="A24" s="1090"/>
      <c r="B24" s="1165"/>
      <c r="C24" s="787" t="s">
        <v>131</v>
      </c>
      <c r="D24" s="1116"/>
      <c r="E24" s="1412">
        <v>22.5</v>
      </c>
      <c r="F24" s="1412"/>
      <c r="G24" s="1412">
        <v>23.6</v>
      </c>
      <c r="H24" s="1412"/>
      <c r="I24" s="1412">
        <v>29.3</v>
      </c>
      <c r="J24" s="1412"/>
      <c r="K24" s="1412">
        <v>20.399999999999999</v>
      </c>
      <c r="L24" s="1412"/>
      <c r="M24" s="1415">
        <v>22.9</v>
      </c>
      <c r="N24" s="1415"/>
      <c r="O24" s="1162"/>
      <c r="P24" s="1090"/>
    </row>
    <row r="25" spans="1:16" ht="16.5" customHeight="1">
      <c r="A25" s="1090"/>
      <c r="B25" s="1165"/>
      <c r="C25" s="793" t="s">
        <v>175</v>
      </c>
      <c r="D25" s="790"/>
      <c r="E25" s="1411"/>
      <c r="F25" s="1411"/>
      <c r="G25" s="1411"/>
      <c r="H25" s="1411"/>
      <c r="I25" s="1411"/>
      <c r="J25" s="1411"/>
      <c r="K25" s="1411"/>
      <c r="L25" s="1411"/>
      <c r="M25" s="1413"/>
      <c r="N25" s="1413"/>
      <c r="O25" s="1162"/>
      <c r="P25" s="1090"/>
    </row>
    <row r="26" spans="1:16" s="868" customFormat="1" ht="13.5" customHeight="1">
      <c r="A26" s="1133"/>
      <c r="B26" s="1430" t="s">
        <v>176</v>
      </c>
      <c r="C26" s="1430"/>
      <c r="D26" s="1430"/>
      <c r="E26" s="1431">
        <v>61.5</v>
      </c>
      <c r="F26" s="1431"/>
      <c r="G26" s="1431">
        <v>62.6</v>
      </c>
      <c r="H26" s="1431"/>
      <c r="I26" s="1431">
        <v>63.4</v>
      </c>
      <c r="J26" s="1431"/>
      <c r="K26" s="1431">
        <v>63</v>
      </c>
      <c r="L26" s="1431"/>
      <c r="M26" s="1432">
        <v>62.8</v>
      </c>
      <c r="N26" s="1432"/>
      <c r="O26" s="1171"/>
      <c r="P26" s="1133"/>
    </row>
    <row r="27" spans="1:16" ht="12" customHeight="1">
      <c r="A27" s="1090"/>
      <c r="B27" s="1165"/>
      <c r="C27" s="790"/>
      <c r="D27" s="1083" t="s">
        <v>72</v>
      </c>
      <c r="E27" s="1411">
        <v>64.3</v>
      </c>
      <c r="F27" s="1411"/>
      <c r="G27" s="1411">
        <v>65.8</v>
      </c>
      <c r="H27" s="1411"/>
      <c r="I27" s="1411">
        <v>66.900000000000006</v>
      </c>
      <c r="J27" s="1411"/>
      <c r="K27" s="1411">
        <v>66.099999999999994</v>
      </c>
      <c r="L27" s="1411"/>
      <c r="M27" s="1413">
        <v>65.8</v>
      </c>
      <c r="N27" s="1413"/>
      <c r="O27" s="1162"/>
      <c r="P27" s="1090"/>
    </row>
    <row r="28" spans="1:16" ht="12" customHeight="1">
      <c r="A28" s="1090"/>
      <c r="B28" s="1165"/>
      <c r="C28" s="790"/>
      <c r="D28" s="1083" t="s">
        <v>71</v>
      </c>
      <c r="E28" s="1411">
        <v>58.9</v>
      </c>
      <c r="F28" s="1411"/>
      <c r="G28" s="1411">
        <v>59.6</v>
      </c>
      <c r="H28" s="1411"/>
      <c r="I28" s="1411">
        <v>60.1</v>
      </c>
      <c r="J28" s="1411"/>
      <c r="K28" s="1411">
        <v>60</v>
      </c>
      <c r="L28" s="1411"/>
      <c r="M28" s="1413">
        <v>59.9</v>
      </c>
      <c r="N28" s="1413"/>
      <c r="O28" s="1162"/>
      <c r="P28" s="1090"/>
    </row>
    <row r="29" spans="1:16" s="868" customFormat="1" ht="14.25" customHeight="1">
      <c r="A29" s="1133"/>
      <c r="B29" s="1430" t="s">
        <v>161</v>
      </c>
      <c r="C29" s="1430"/>
      <c r="D29" s="1430"/>
      <c r="E29" s="1431">
        <v>21.4</v>
      </c>
      <c r="F29" s="1431"/>
      <c r="G29" s="1431">
        <v>21.2</v>
      </c>
      <c r="H29" s="1431"/>
      <c r="I29" s="1431">
        <v>24.7</v>
      </c>
      <c r="J29" s="1431"/>
      <c r="K29" s="1431">
        <v>22.2</v>
      </c>
      <c r="L29" s="1431"/>
      <c r="M29" s="1432">
        <v>21.9</v>
      </c>
      <c r="N29" s="1432"/>
      <c r="O29" s="1171"/>
      <c r="P29" s="1133"/>
    </row>
    <row r="30" spans="1:16" ht="12" customHeight="1">
      <c r="A30" s="1090"/>
      <c r="B30" s="1165"/>
      <c r="C30" s="790"/>
      <c r="D30" s="1083" t="s">
        <v>72</v>
      </c>
      <c r="E30" s="1411">
        <v>21.9</v>
      </c>
      <c r="F30" s="1411"/>
      <c r="G30" s="1411">
        <v>21.2</v>
      </c>
      <c r="H30" s="1411"/>
      <c r="I30" s="1411">
        <v>25.8</v>
      </c>
      <c r="J30" s="1411"/>
      <c r="K30" s="1411">
        <v>22.6</v>
      </c>
      <c r="L30" s="1411"/>
      <c r="M30" s="1413">
        <v>23.4</v>
      </c>
      <c r="N30" s="1413"/>
      <c r="O30" s="1162"/>
      <c r="P30" s="1090"/>
    </row>
    <row r="31" spans="1:16" ht="12" customHeight="1">
      <c r="A31" s="1090"/>
      <c r="B31" s="1165"/>
      <c r="C31" s="790"/>
      <c r="D31" s="1083" t="s">
        <v>71</v>
      </c>
      <c r="E31" s="1411">
        <v>20.9</v>
      </c>
      <c r="F31" s="1411"/>
      <c r="G31" s="1411">
        <v>21.3</v>
      </c>
      <c r="H31" s="1411"/>
      <c r="I31" s="1411">
        <v>23.5</v>
      </c>
      <c r="J31" s="1411"/>
      <c r="K31" s="1411">
        <v>21.8</v>
      </c>
      <c r="L31" s="1411"/>
      <c r="M31" s="1413">
        <v>20.399999999999999</v>
      </c>
      <c r="N31" s="1413"/>
      <c r="O31" s="1162"/>
      <c r="P31" s="1090"/>
    </row>
    <row r="32" spans="1:16" s="868" customFormat="1" ht="14.25" customHeight="1">
      <c r="A32" s="1133"/>
      <c r="B32" s="1430" t="s">
        <v>177</v>
      </c>
      <c r="C32" s="1430"/>
      <c r="D32" s="1430"/>
      <c r="E32" s="1431">
        <v>47.6</v>
      </c>
      <c r="F32" s="1431"/>
      <c r="G32" s="1431">
        <v>47.8</v>
      </c>
      <c r="H32" s="1431"/>
      <c r="I32" s="1431">
        <v>48.4</v>
      </c>
      <c r="J32" s="1431"/>
      <c r="K32" s="1431">
        <v>47.5</v>
      </c>
      <c r="L32" s="1431"/>
      <c r="M32" s="1432">
        <v>48.6</v>
      </c>
      <c r="N32" s="1432"/>
      <c r="O32" s="1171"/>
      <c r="P32" s="1133"/>
    </row>
    <row r="33" spans="1:16" ht="12" customHeight="1">
      <c r="A33" s="1090"/>
      <c r="B33" s="1165"/>
      <c r="C33" s="790"/>
      <c r="D33" s="1083" t="s">
        <v>72</v>
      </c>
      <c r="E33" s="1411">
        <v>54.1</v>
      </c>
      <c r="F33" s="1411"/>
      <c r="G33" s="1411">
        <v>54.6</v>
      </c>
      <c r="H33" s="1411"/>
      <c r="I33" s="1411">
        <v>54.6</v>
      </c>
      <c r="J33" s="1411"/>
      <c r="K33" s="1411">
        <v>53.8</v>
      </c>
      <c r="L33" s="1411"/>
      <c r="M33" s="1413">
        <v>54.6</v>
      </c>
      <c r="N33" s="1413"/>
      <c r="O33" s="1162"/>
      <c r="P33" s="1090"/>
    </row>
    <row r="34" spans="1:16" ht="12" customHeight="1">
      <c r="A34" s="1090"/>
      <c r="B34" s="1165"/>
      <c r="C34" s="790"/>
      <c r="D34" s="1083" t="s">
        <v>71</v>
      </c>
      <c r="E34" s="1411">
        <v>41.7</v>
      </c>
      <c r="F34" s="1411"/>
      <c r="G34" s="1411">
        <v>41.8</v>
      </c>
      <c r="H34" s="1411"/>
      <c r="I34" s="1411">
        <v>42.8</v>
      </c>
      <c r="J34" s="1411"/>
      <c r="K34" s="1411">
        <v>41.9</v>
      </c>
      <c r="L34" s="1411"/>
      <c r="M34" s="1413">
        <v>43.2</v>
      </c>
      <c r="N34" s="1413"/>
      <c r="O34" s="1162"/>
      <c r="P34" s="1090"/>
    </row>
    <row r="35" spans="1:16" ht="15.75" customHeight="1">
      <c r="A35" s="1090"/>
      <c r="B35" s="1165"/>
      <c r="C35" s="1428" t="s">
        <v>178</v>
      </c>
      <c r="D35" s="1428"/>
      <c r="E35" s="1429">
        <v>0</v>
      </c>
      <c r="F35" s="1429"/>
      <c r="G35" s="1429">
        <v>0</v>
      </c>
      <c r="H35" s="1429"/>
      <c r="I35" s="1429">
        <v>0</v>
      </c>
      <c r="J35" s="1429"/>
      <c r="K35" s="1429">
        <v>0</v>
      </c>
      <c r="L35" s="1429"/>
      <c r="M35" s="1427">
        <v>0</v>
      </c>
      <c r="N35" s="1427"/>
      <c r="O35" s="1162"/>
      <c r="P35" s="1090"/>
    </row>
    <row r="36" spans="1:16" ht="12" customHeight="1">
      <c r="A36" s="1090"/>
      <c r="B36" s="1165"/>
      <c r="C36" s="1424" t="s">
        <v>176</v>
      </c>
      <c r="D36" s="1424"/>
      <c r="E36" s="1425">
        <v>-5.3999999999999986</v>
      </c>
      <c r="F36" s="1425"/>
      <c r="G36" s="1425">
        <v>-6.1999999999999957</v>
      </c>
      <c r="H36" s="1425"/>
      <c r="I36" s="1425">
        <v>-6.8000000000000043</v>
      </c>
      <c r="J36" s="1425"/>
      <c r="K36" s="1425">
        <v>-6.0999999999999943</v>
      </c>
      <c r="L36" s="1425"/>
      <c r="M36" s="1426">
        <v>-5.8999999999999986</v>
      </c>
      <c r="N36" s="1426"/>
      <c r="O36" s="1162"/>
      <c r="P36" s="1090"/>
    </row>
    <row r="37" spans="1:16" ht="12" customHeight="1">
      <c r="A37" s="1090"/>
      <c r="B37" s="1165"/>
      <c r="C37" s="1424" t="s">
        <v>161</v>
      </c>
      <c r="D37" s="1424"/>
      <c r="E37" s="1425">
        <v>-1</v>
      </c>
      <c r="F37" s="1425"/>
      <c r="G37" s="1425">
        <v>0.10000000000000142</v>
      </c>
      <c r="H37" s="1425"/>
      <c r="I37" s="1425">
        <v>-2.3000000000000007</v>
      </c>
      <c r="J37" s="1425"/>
      <c r="K37" s="1425">
        <v>-0.80000000000000071</v>
      </c>
      <c r="L37" s="1425"/>
      <c r="M37" s="1426">
        <v>-3</v>
      </c>
      <c r="N37" s="1426"/>
      <c r="O37" s="1162"/>
      <c r="P37" s="1090"/>
    </row>
    <row r="38" spans="1:16" ht="12" customHeight="1">
      <c r="A38" s="1090"/>
      <c r="B38" s="1165"/>
      <c r="C38" s="1424" t="s">
        <v>177</v>
      </c>
      <c r="D38" s="1424"/>
      <c r="E38" s="1425">
        <v>-12.399999999999999</v>
      </c>
      <c r="F38" s="1425"/>
      <c r="G38" s="1425">
        <v>-12.800000000000004</v>
      </c>
      <c r="H38" s="1425"/>
      <c r="I38" s="1425">
        <v>-11.800000000000004</v>
      </c>
      <c r="J38" s="1425"/>
      <c r="K38" s="1425">
        <v>-11.899999999999999</v>
      </c>
      <c r="L38" s="1425"/>
      <c r="M38" s="1426">
        <v>-11.399999999999999</v>
      </c>
      <c r="N38" s="1426"/>
      <c r="O38" s="1162"/>
      <c r="P38" s="1090"/>
    </row>
    <row r="39" spans="1:16" ht="9.75" customHeight="1" thickBot="1">
      <c r="A39" s="1090"/>
      <c r="B39" s="1165"/>
      <c r="C39" s="1083"/>
      <c r="D39" s="1083"/>
      <c r="E39" s="1172"/>
      <c r="F39" s="1172"/>
      <c r="G39" s="1172"/>
      <c r="H39" s="1172"/>
      <c r="I39" s="1172"/>
      <c r="J39" s="1172"/>
      <c r="K39" s="1172"/>
      <c r="L39" s="1172"/>
      <c r="M39" s="1173"/>
      <c r="N39" s="1173"/>
      <c r="O39" s="1162"/>
      <c r="P39" s="1090"/>
    </row>
    <row r="40" spans="1:16" s="1102" customFormat="1" ht="13.5" customHeight="1" thickBot="1">
      <c r="A40" s="1096"/>
      <c r="B40" s="1159"/>
      <c r="C40" s="1098" t="s">
        <v>485</v>
      </c>
      <c r="D40" s="1099"/>
      <c r="E40" s="1099"/>
      <c r="F40" s="1099"/>
      <c r="G40" s="1099"/>
      <c r="H40" s="1099"/>
      <c r="I40" s="1099"/>
      <c r="J40" s="1099"/>
      <c r="K40" s="1099"/>
      <c r="L40" s="1099"/>
      <c r="M40" s="1099"/>
      <c r="N40" s="1100"/>
      <c r="O40" s="1162"/>
      <c r="P40" s="1090"/>
    </row>
    <row r="41" spans="1:16" ht="3.75" customHeight="1">
      <c r="A41" s="1090"/>
      <c r="B41" s="1084"/>
      <c r="C41" s="1408" t="s">
        <v>164</v>
      </c>
      <c r="D41" s="1409"/>
      <c r="E41" s="1087"/>
      <c r="F41" s="1160"/>
      <c r="G41" s="1160"/>
      <c r="H41" s="1160"/>
      <c r="I41" s="1160"/>
      <c r="J41" s="1160"/>
      <c r="K41" s="1094"/>
      <c r="L41" s="1160"/>
      <c r="M41" s="1160"/>
      <c r="N41" s="1160"/>
      <c r="O41" s="1162"/>
      <c r="P41" s="1090"/>
    </row>
    <row r="42" spans="1:16" s="1169" customFormat="1" ht="12.75" customHeight="1">
      <c r="A42" s="1166"/>
      <c r="B42" s="1116"/>
      <c r="C42" s="1409"/>
      <c r="D42" s="1409"/>
      <c r="E42" s="1105" t="s">
        <v>34</v>
      </c>
      <c r="F42" s="1106" t="s">
        <v>34</v>
      </c>
      <c r="G42" s="1105" t="s">
        <v>34</v>
      </c>
      <c r="H42" s="1106" t="s">
        <v>588</v>
      </c>
      <c r="I42" s="1107"/>
      <c r="J42" s="1106" t="s">
        <v>34</v>
      </c>
      <c r="K42" s="1108" t="s">
        <v>34</v>
      </c>
      <c r="L42" s="1109" t="s">
        <v>34</v>
      </c>
      <c r="M42" s="1109" t="s">
        <v>589</v>
      </c>
      <c r="N42" s="1110"/>
      <c r="O42" s="1168"/>
      <c r="P42" s="1166"/>
    </row>
    <row r="43" spans="1:16" ht="12.75" customHeight="1">
      <c r="A43" s="1090"/>
      <c r="B43" s="1084"/>
      <c r="C43" s="1111"/>
      <c r="D43" s="1111"/>
      <c r="E43" s="1410" t="str">
        <f>+E7</f>
        <v>1.º trimestre</v>
      </c>
      <c r="F43" s="1410"/>
      <c r="G43" s="1410" t="str">
        <f>+G7</f>
        <v>2.º trimestre</v>
      </c>
      <c r="H43" s="1410"/>
      <c r="I43" s="1410" t="str">
        <f>+I7</f>
        <v>3.º trimestre</v>
      </c>
      <c r="J43" s="1410"/>
      <c r="K43" s="1410" t="str">
        <f>+K7</f>
        <v>4.º trimestre</v>
      </c>
      <c r="L43" s="1410"/>
      <c r="M43" s="1410" t="str">
        <f>+M7</f>
        <v>1.º trimestre</v>
      </c>
      <c r="N43" s="1410"/>
      <c r="O43" s="1162"/>
      <c r="P43" s="1090"/>
    </row>
    <row r="44" spans="1:16" ht="12.75" customHeight="1">
      <c r="A44" s="1090"/>
      <c r="B44" s="1084"/>
      <c r="C44" s="1111"/>
      <c r="D44" s="1111"/>
      <c r="E44" s="803" t="s">
        <v>165</v>
      </c>
      <c r="F44" s="803" t="s">
        <v>107</v>
      </c>
      <c r="G44" s="803" t="s">
        <v>165</v>
      </c>
      <c r="H44" s="803" t="s">
        <v>107</v>
      </c>
      <c r="I44" s="804" t="s">
        <v>165</v>
      </c>
      <c r="J44" s="804" t="s">
        <v>107</v>
      </c>
      <c r="K44" s="804" t="s">
        <v>165</v>
      </c>
      <c r="L44" s="804" t="s">
        <v>107</v>
      </c>
      <c r="M44" s="804" t="s">
        <v>165</v>
      </c>
      <c r="N44" s="804" t="s">
        <v>107</v>
      </c>
      <c r="O44" s="1162"/>
      <c r="P44" s="1090"/>
    </row>
    <row r="45" spans="1:16" s="1115" customFormat="1" ht="15" customHeight="1">
      <c r="A45" s="1112"/>
      <c r="B45" s="1174"/>
      <c r="C45" s="1406" t="s">
        <v>486</v>
      </c>
      <c r="D45" s="1406"/>
      <c r="E45" s="1175">
        <v>3512.9</v>
      </c>
      <c r="F45" s="1175">
        <f>+E45/E$45*100</f>
        <v>100</v>
      </c>
      <c r="G45" s="1176">
        <v>3595.4</v>
      </c>
      <c r="H45" s="1176">
        <f>+G45/G$45*100</f>
        <v>100</v>
      </c>
      <c r="I45" s="1176">
        <v>3676.5</v>
      </c>
      <c r="J45" s="1176">
        <f>+I45/I$45*100</f>
        <v>100</v>
      </c>
      <c r="K45" s="1176">
        <v>3659.4</v>
      </c>
      <c r="L45" s="1176">
        <f>+K45/K$45*100</f>
        <v>100</v>
      </c>
      <c r="M45" s="1176">
        <v>3641.1</v>
      </c>
      <c r="N45" s="1176">
        <f>+M45/M$45*100</f>
        <v>100</v>
      </c>
      <c r="O45" s="1164"/>
      <c r="P45" s="1090"/>
    </row>
    <row r="46" spans="1:16" s="1115" customFormat="1" ht="11.25" customHeight="1">
      <c r="A46" s="1112"/>
      <c r="B46" s="1174"/>
      <c r="C46" s="1130"/>
      <c r="D46" s="787" t="s">
        <v>72</v>
      </c>
      <c r="E46" s="1177">
        <v>1694.2</v>
      </c>
      <c r="F46" s="1177">
        <f>+E46/E$45*100</f>
        <v>48.227959805289075</v>
      </c>
      <c r="G46" s="1178">
        <v>1752.7</v>
      </c>
      <c r="H46" s="1178">
        <f>+G46/G$45*100</f>
        <v>48.74840073427157</v>
      </c>
      <c r="I46" s="1178">
        <v>1799.5</v>
      </c>
      <c r="J46" s="1178">
        <f>+I46/I$45*100</f>
        <v>48.946008431932547</v>
      </c>
      <c r="K46" s="1178">
        <v>1773.2</v>
      </c>
      <c r="L46" s="1178">
        <f>+K46/K$45*100</f>
        <v>48.456031043340438</v>
      </c>
      <c r="M46" s="1178">
        <v>1763.5</v>
      </c>
      <c r="N46" s="1178">
        <f>+M46/M$45*100</f>
        <v>48.433165801543495</v>
      </c>
      <c r="O46" s="1164"/>
      <c r="P46" s="1090"/>
    </row>
    <row r="47" spans="1:16" s="1169" customFormat="1" ht="11.25" customHeight="1">
      <c r="A47" s="1166"/>
      <c r="B47" s="1116"/>
      <c r="C47" s="791"/>
      <c r="D47" s="787" t="s">
        <v>71</v>
      </c>
      <c r="E47" s="1177">
        <v>1818.7</v>
      </c>
      <c r="F47" s="1177">
        <f>+E47/E$45*100</f>
        <v>51.772040194710925</v>
      </c>
      <c r="G47" s="1178">
        <v>1842.7</v>
      </c>
      <c r="H47" s="1178">
        <f>+G47/G$45*100</f>
        <v>51.25159926572843</v>
      </c>
      <c r="I47" s="1178">
        <v>1877</v>
      </c>
      <c r="J47" s="1178">
        <f>+I47/I$45*100</f>
        <v>51.05399156806746</v>
      </c>
      <c r="K47" s="1178">
        <v>1886.2</v>
      </c>
      <c r="L47" s="1178">
        <f>+K47/K$45*100</f>
        <v>51.543968956659555</v>
      </c>
      <c r="M47" s="1178">
        <v>1877.6</v>
      </c>
      <c r="N47" s="1178">
        <f>+M47/M$45*100</f>
        <v>51.566834198456512</v>
      </c>
      <c r="O47" s="1168"/>
      <c r="P47" s="1090"/>
    </row>
    <row r="48" spans="1:16" s="1169" customFormat="1" ht="13.5" customHeight="1">
      <c r="A48" s="1166"/>
      <c r="B48" s="1179"/>
      <c r="C48" s="794" t="s">
        <v>479</v>
      </c>
      <c r="D48" s="790"/>
      <c r="E48" s="1177">
        <v>38.799999999999997</v>
      </c>
      <c r="F48" s="1177">
        <f>+E48/E$45*100</f>
        <v>1.1045005550969285</v>
      </c>
      <c r="G48" s="1178">
        <v>41.2</v>
      </c>
      <c r="H48" s="1178">
        <f>+G48/G$45*100</f>
        <v>1.1459086610669189</v>
      </c>
      <c r="I48" s="1178">
        <v>48.6</v>
      </c>
      <c r="J48" s="1178">
        <f>+I48/I$45*100</f>
        <v>1.3219094247246024</v>
      </c>
      <c r="K48" s="1178">
        <v>40.5</v>
      </c>
      <c r="L48" s="1178">
        <f>+K48/K$45*100</f>
        <v>1.1067388096409247</v>
      </c>
      <c r="M48" s="1178">
        <v>36.6</v>
      </c>
      <c r="N48" s="1178">
        <f>+M48/M$45*100</f>
        <v>1.0051907390623713</v>
      </c>
      <c r="O48" s="1168"/>
      <c r="P48" s="1090"/>
    </row>
    <row r="49" spans="1:16" s="1169" customFormat="1" ht="11.25" customHeight="1">
      <c r="A49" s="1166"/>
      <c r="B49" s="1179"/>
      <c r="C49" s="794"/>
      <c r="D49" s="1083" t="s">
        <v>72</v>
      </c>
      <c r="E49" s="1180">
        <v>22.8</v>
      </c>
      <c r="F49" s="1180">
        <f>+E49/E48*100</f>
        <v>58.762886597938149</v>
      </c>
      <c r="G49" s="1181">
        <v>22.3</v>
      </c>
      <c r="H49" s="1181">
        <f>+G49/G48*100</f>
        <v>54.126213592233007</v>
      </c>
      <c r="I49" s="1181">
        <v>23.3</v>
      </c>
      <c r="J49" s="1181">
        <f>+I49/I48*100</f>
        <v>47.942386831275719</v>
      </c>
      <c r="K49" s="1181">
        <v>21.6</v>
      </c>
      <c r="L49" s="1181">
        <f>+K49/K48*100</f>
        <v>53.333333333333336</v>
      </c>
      <c r="M49" s="1181">
        <v>18</v>
      </c>
      <c r="N49" s="1181">
        <f>+M49/M48*100</f>
        <v>49.180327868852459</v>
      </c>
      <c r="O49" s="1168"/>
      <c r="P49" s="1090"/>
    </row>
    <row r="50" spans="1:16" s="1169" customFormat="1" ht="11.25" customHeight="1">
      <c r="A50" s="1166"/>
      <c r="B50" s="1116"/>
      <c r="C50" s="794"/>
      <c r="D50" s="1083" t="s">
        <v>71</v>
      </c>
      <c r="E50" s="1180">
        <v>15.9</v>
      </c>
      <c r="F50" s="1180">
        <f>+E50/E48*100</f>
        <v>40.979381443298976</v>
      </c>
      <c r="G50" s="1181">
        <v>18.8</v>
      </c>
      <c r="H50" s="1181">
        <f>+G50/G48*100</f>
        <v>45.631067961165044</v>
      </c>
      <c r="I50" s="1181">
        <v>25.3</v>
      </c>
      <c r="J50" s="1181">
        <f>+I50/I48*100</f>
        <v>52.057613168724281</v>
      </c>
      <c r="K50" s="1181">
        <v>18.899999999999999</v>
      </c>
      <c r="L50" s="1181">
        <f>+K50/K48*100</f>
        <v>46.666666666666664</v>
      </c>
      <c r="M50" s="1181">
        <v>18.7</v>
      </c>
      <c r="N50" s="1181">
        <f>+M50/M48*100</f>
        <v>51.092896174863391</v>
      </c>
      <c r="O50" s="1168"/>
      <c r="P50" s="1090"/>
    </row>
    <row r="51" spans="1:16" s="1169" customFormat="1" ht="13.5" customHeight="1">
      <c r="A51" s="1166"/>
      <c r="B51" s="1116"/>
      <c r="C51" s="794" t="s">
        <v>480</v>
      </c>
      <c r="D51" s="790"/>
      <c r="E51" s="1177">
        <v>421.8</v>
      </c>
      <c r="F51" s="1177">
        <f>+E51/E$45*100</f>
        <v>12.007173560306301</v>
      </c>
      <c r="G51" s="1178">
        <v>427.1</v>
      </c>
      <c r="H51" s="1178">
        <f>+G51/G$45*100</f>
        <v>11.879067697613618</v>
      </c>
      <c r="I51" s="1178">
        <v>440.6</v>
      </c>
      <c r="J51" s="1178">
        <f>+I51/I$45*100</f>
        <v>11.984224126206991</v>
      </c>
      <c r="K51" s="1178">
        <v>421.1</v>
      </c>
      <c r="L51" s="1178">
        <f>+K51/K$45*100</f>
        <v>11.507350931846752</v>
      </c>
      <c r="M51" s="1178">
        <v>401.2</v>
      </c>
      <c r="N51" s="1178">
        <f>+M51/M$45*100</f>
        <v>11.018648210705557</v>
      </c>
      <c r="O51" s="1168"/>
      <c r="P51" s="1090"/>
    </row>
    <row r="52" spans="1:16" s="1169" customFormat="1" ht="11.25" customHeight="1">
      <c r="A52" s="1166"/>
      <c r="B52" s="1116"/>
      <c r="C52" s="794"/>
      <c r="D52" s="1083" t="s">
        <v>72</v>
      </c>
      <c r="E52" s="1180">
        <v>204</v>
      </c>
      <c r="F52" s="1180">
        <f>+E52/E51*100</f>
        <v>48.364153627311516</v>
      </c>
      <c r="G52" s="1181">
        <v>218.4</v>
      </c>
      <c r="H52" s="1181">
        <f>+G52/G51*100</f>
        <v>51.135565441348632</v>
      </c>
      <c r="I52" s="1181">
        <v>227.6</v>
      </c>
      <c r="J52" s="1181">
        <f>+I52/I51*100</f>
        <v>51.656831593281879</v>
      </c>
      <c r="K52" s="1181">
        <v>217</v>
      </c>
      <c r="L52" s="1181">
        <f>+K52/K51*100</f>
        <v>51.53170268344811</v>
      </c>
      <c r="M52" s="1181">
        <v>210.9</v>
      </c>
      <c r="N52" s="1181">
        <f>+M52/M51*100</f>
        <v>52.567298105682958</v>
      </c>
      <c r="O52" s="1168"/>
      <c r="P52" s="1090"/>
    </row>
    <row r="53" spans="1:16" s="1169" customFormat="1" ht="11.25" customHeight="1">
      <c r="A53" s="1166"/>
      <c r="B53" s="1116"/>
      <c r="C53" s="794"/>
      <c r="D53" s="1083" t="s">
        <v>71</v>
      </c>
      <c r="E53" s="1180">
        <v>217.8</v>
      </c>
      <c r="F53" s="1180">
        <f>+E53/E51*100</f>
        <v>51.635846372688476</v>
      </c>
      <c r="G53" s="1181">
        <v>208.7</v>
      </c>
      <c r="H53" s="1181">
        <f>+G53/G51*100</f>
        <v>48.864434558651368</v>
      </c>
      <c r="I53" s="1181">
        <v>213.1</v>
      </c>
      <c r="J53" s="1181">
        <f>+I53/I51*100</f>
        <v>48.365864729913746</v>
      </c>
      <c r="K53" s="1181">
        <v>204.1</v>
      </c>
      <c r="L53" s="1181">
        <f>+K53/K51*100</f>
        <v>48.468297316551883</v>
      </c>
      <c r="M53" s="1181">
        <v>190.4</v>
      </c>
      <c r="N53" s="1181">
        <f>+M53/M51*100</f>
        <v>47.457627118644069</v>
      </c>
      <c r="O53" s="1168"/>
      <c r="P53" s="1090"/>
    </row>
    <row r="54" spans="1:16" s="1169" customFormat="1" ht="13.5" customHeight="1">
      <c r="A54" s="1166"/>
      <c r="B54" s="1116"/>
      <c r="C54" s="794" t="s">
        <v>481</v>
      </c>
      <c r="D54" s="790"/>
      <c r="E54" s="1177">
        <v>462.3</v>
      </c>
      <c r="F54" s="1177">
        <f>+E54/E$45*100</f>
        <v>13.160067180961599</v>
      </c>
      <c r="G54" s="1178">
        <v>476.5</v>
      </c>
      <c r="H54" s="1178">
        <f>+G54/G$45*100</f>
        <v>13.253045558213273</v>
      </c>
      <c r="I54" s="1178">
        <v>452</v>
      </c>
      <c r="J54" s="1178">
        <f>+I54/I$45*100</f>
        <v>12.294301645586836</v>
      </c>
      <c r="K54" s="1178">
        <v>463.6</v>
      </c>
      <c r="L54" s="1178">
        <f>+K54/K$45*100</f>
        <v>12.668743509865005</v>
      </c>
      <c r="M54" s="1178">
        <v>455.6</v>
      </c>
      <c r="N54" s="1178">
        <f>+M54/M$45*100</f>
        <v>12.512702205377495</v>
      </c>
      <c r="O54" s="1168"/>
      <c r="P54" s="1090"/>
    </row>
    <row r="55" spans="1:16" s="1169" customFormat="1" ht="11.25" customHeight="1">
      <c r="A55" s="1166"/>
      <c r="B55" s="1116"/>
      <c r="C55" s="794"/>
      <c r="D55" s="1083" t="s">
        <v>72</v>
      </c>
      <c r="E55" s="1180">
        <v>271</v>
      </c>
      <c r="F55" s="1180">
        <f>+E55/E54*100</f>
        <v>58.619943759463553</v>
      </c>
      <c r="G55" s="1181">
        <v>271</v>
      </c>
      <c r="H55" s="1181">
        <f>+G55/G54*100</f>
        <v>56.87303252885625</v>
      </c>
      <c r="I55" s="1181">
        <v>262.7</v>
      </c>
      <c r="J55" s="1181">
        <f>+I55/I54*100</f>
        <v>58.119469026548664</v>
      </c>
      <c r="K55" s="1181">
        <v>251.2</v>
      </c>
      <c r="L55" s="1181">
        <f>+K55/K54*100</f>
        <v>54.184641932700593</v>
      </c>
      <c r="M55" s="1181">
        <v>247.7</v>
      </c>
      <c r="N55" s="1181">
        <f>+M55/M54*100</f>
        <v>54.367866549604912</v>
      </c>
      <c r="O55" s="1168"/>
      <c r="P55" s="1166"/>
    </row>
    <row r="56" spans="1:16" s="1169" customFormat="1" ht="11.25" customHeight="1">
      <c r="A56" s="1166"/>
      <c r="B56" s="1116"/>
      <c r="C56" s="794"/>
      <c r="D56" s="1083" t="s">
        <v>71</v>
      </c>
      <c r="E56" s="1180">
        <v>191.3</v>
      </c>
      <c r="F56" s="1180">
        <f>+E56/E54*100</f>
        <v>41.380056240536447</v>
      </c>
      <c r="G56" s="1181">
        <v>205.6</v>
      </c>
      <c r="H56" s="1181">
        <f>+G56/G54*100</f>
        <v>43.147953830010493</v>
      </c>
      <c r="I56" s="1181">
        <v>189.3</v>
      </c>
      <c r="J56" s="1181">
        <f>+I56/I54*100</f>
        <v>41.880530973451329</v>
      </c>
      <c r="K56" s="1181">
        <v>212.4</v>
      </c>
      <c r="L56" s="1181">
        <f>+K56/K54*100</f>
        <v>45.815358067299393</v>
      </c>
      <c r="M56" s="1181">
        <v>207.8</v>
      </c>
      <c r="N56" s="1181">
        <f>+M56/M54*100</f>
        <v>45.610184372256363</v>
      </c>
      <c r="O56" s="1168"/>
      <c r="P56" s="1166"/>
    </row>
    <row r="57" spans="1:16" s="1169" customFormat="1" ht="13.5" customHeight="1">
      <c r="A57" s="1166"/>
      <c r="B57" s="1116"/>
      <c r="C57" s="794" t="s">
        <v>482</v>
      </c>
      <c r="D57" s="790"/>
      <c r="E57" s="1177">
        <v>772.6</v>
      </c>
      <c r="F57" s="1177">
        <f>+E57/E$45*100</f>
        <v>21.993224970821828</v>
      </c>
      <c r="G57" s="1178">
        <v>772.8</v>
      </c>
      <c r="H57" s="1178">
        <f>+G57/G$45*100</f>
        <v>21.494131390109583</v>
      </c>
      <c r="I57" s="1178">
        <v>790.4</v>
      </c>
      <c r="J57" s="1178">
        <f>+I57/I$45*100</f>
        <v>21.498708010335918</v>
      </c>
      <c r="K57" s="1178">
        <v>769.8</v>
      </c>
      <c r="L57" s="1178">
        <f>+K57/K$45*100</f>
        <v>21.036235448434169</v>
      </c>
      <c r="M57" s="1178">
        <v>790.5</v>
      </c>
      <c r="N57" s="1178">
        <f>+M57/M$45*100</f>
        <v>21.710472110076626</v>
      </c>
      <c r="O57" s="1168"/>
      <c r="P57" s="1166"/>
    </row>
    <row r="58" spans="1:16" s="1169" customFormat="1" ht="11.25" customHeight="1">
      <c r="A58" s="1166"/>
      <c r="B58" s="1116"/>
      <c r="C58" s="794"/>
      <c r="D58" s="1083" t="s">
        <v>72</v>
      </c>
      <c r="E58" s="1180">
        <v>426.4</v>
      </c>
      <c r="F58" s="1180">
        <f>+E58/E57*100</f>
        <v>55.190266632151172</v>
      </c>
      <c r="G58" s="1181">
        <v>429.1</v>
      </c>
      <c r="H58" s="1181">
        <f>+G58/G57*100</f>
        <v>55.525362318840585</v>
      </c>
      <c r="I58" s="1181">
        <v>441.9</v>
      </c>
      <c r="J58" s="1181">
        <f>+I58/I57*100</f>
        <v>55.908400809716596</v>
      </c>
      <c r="K58" s="1181">
        <v>431.2</v>
      </c>
      <c r="L58" s="1181">
        <f>+K58/K57*100</f>
        <v>56.014549233567159</v>
      </c>
      <c r="M58" s="1181">
        <v>431.5</v>
      </c>
      <c r="N58" s="1181">
        <f>+M58/M57*100</f>
        <v>54.58570524984188</v>
      </c>
      <c r="O58" s="1168"/>
      <c r="P58" s="1166"/>
    </row>
    <row r="59" spans="1:16" s="1169" customFormat="1" ht="11.25" customHeight="1">
      <c r="A59" s="1166"/>
      <c r="B59" s="1116"/>
      <c r="C59" s="794"/>
      <c r="D59" s="1083" t="s">
        <v>71</v>
      </c>
      <c r="E59" s="1180">
        <v>346.2</v>
      </c>
      <c r="F59" s="1180">
        <f>+E59/E57*100</f>
        <v>44.809733367848821</v>
      </c>
      <c r="G59" s="1181">
        <v>343.6</v>
      </c>
      <c r="H59" s="1181">
        <f>+G59/G57*100</f>
        <v>44.461697722567294</v>
      </c>
      <c r="I59" s="1181">
        <v>348.4</v>
      </c>
      <c r="J59" s="1181">
        <f>+I59/I57*100</f>
        <v>44.078947368421048</v>
      </c>
      <c r="K59" s="1181">
        <v>338.6</v>
      </c>
      <c r="L59" s="1181">
        <f>+K59/K57*100</f>
        <v>43.985450766432841</v>
      </c>
      <c r="M59" s="1181">
        <v>359</v>
      </c>
      <c r="N59" s="1181">
        <f>+M59/M57*100</f>
        <v>45.414294750158128</v>
      </c>
      <c r="O59" s="1168"/>
      <c r="P59" s="1166"/>
    </row>
    <row r="60" spans="1:16" s="1169" customFormat="1" ht="13.5" customHeight="1">
      <c r="A60" s="1166"/>
      <c r="B60" s="1116"/>
      <c r="C60" s="794" t="s">
        <v>487</v>
      </c>
      <c r="D60" s="790"/>
      <c r="E60" s="1177">
        <v>928.5</v>
      </c>
      <c r="F60" s="1177">
        <f>+E60/E$45*100</f>
        <v>26.43115374761593</v>
      </c>
      <c r="G60" s="1178">
        <v>952.2</v>
      </c>
      <c r="H60" s="1178">
        <f>+G60/G$45*100</f>
        <v>26.483840462813596</v>
      </c>
      <c r="I60" s="1178">
        <v>976.3</v>
      </c>
      <c r="J60" s="1178">
        <f>+I60/I$45*100</f>
        <v>26.555147558819531</v>
      </c>
      <c r="K60" s="1178">
        <v>969.9</v>
      </c>
      <c r="L60" s="1178">
        <f>+K60/K$45*100</f>
        <v>26.504344974585997</v>
      </c>
      <c r="M60" s="1178">
        <v>967.5</v>
      </c>
      <c r="N60" s="1178">
        <f>+M60/M$45*100</f>
        <v>26.571640438329077</v>
      </c>
      <c r="O60" s="1168"/>
      <c r="P60" s="1166"/>
    </row>
    <row r="61" spans="1:16" s="1169" customFormat="1" ht="11.25" customHeight="1">
      <c r="A61" s="1166"/>
      <c r="B61" s="1116"/>
      <c r="C61" s="787"/>
      <c r="D61" s="1083" t="s">
        <v>72</v>
      </c>
      <c r="E61" s="1180">
        <v>450.8</v>
      </c>
      <c r="F61" s="1180">
        <f>+E61/E60*100</f>
        <v>48.551427032848679</v>
      </c>
      <c r="G61" s="1181">
        <v>465</v>
      </c>
      <c r="H61" s="1181">
        <f>+G61/G60*100</f>
        <v>48.83427851291745</v>
      </c>
      <c r="I61" s="1181">
        <v>481.1</v>
      </c>
      <c r="J61" s="1181">
        <f>+I61/I60*100</f>
        <v>49.27788589572878</v>
      </c>
      <c r="K61" s="1181">
        <v>476.4</v>
      </c>
      <c r="L61" s="1181">
        <f>+K61/K60*100</f>
        <v>49.118465821218685</v>
      </c>
      <c r="M61" s="1181">
        <v>492.9</v>
      </c>
      <c r="N61" s="1181">
        <f>+M61/M60*100</f>
        <v>50.945736434108525</v>
      </c>
      <c r="O61" s="1168"/>
      <c r="P61" s="1166"/>
    </row>
    <row r="62" spans="1:16" s="1169" customFormat="1" ht="11.25" customHeight="1">
      <c r="A62" s="1166"/>
      <c r="B62" s="1116"/>
      <c r="C62" s="790"/>
      <c r="D62" s="1182" t="s">
        <v>71</v>
      </c>
      <c r="E62" s="1180">
        <v>477.7</v>
      </c>
      <c r="F62" s="1180">
        <f>+E62/E60*100</f>
        <v>51.448572967151321</v>
      </c>
      <c r="G62" s="1181">
        <v>487.2</v>
      </c>
      <c r="H62" s="1181">
        <f>+G62/G60*100</f>
        <v>51.165721487082536</v>
      </c>
      <c r="I62" s="1181">
        <v>495.2</v>
      </c>
      <c r="J62" s="1181">
        <f>+I62/I60*100</f>
        <v>50.722114104271235</v>
      </c>
      <c r="K62" s="1181">
        <v>493.5</v>
      </c>
      <c r="L62" s="1181">
        <f>+K62/K60*100</f>
        <v>50.881534178781315</v>
      </c>
      <c r="M62" s="1181">
        <v>474.6</v>
      </c>
      <c r="N62" s="1181">
        <f>+M62/M60*100</f>
        <v>49.054263565891475</v>
      </c>
      <c r="O62" s="1168"/>
      <c r="P62" s="1166"/>
    </row>
    <row r="63" spans="1:16" s="1169" customFormat="1" ht="13.5" customHeight="1">
      <c r="A63" s="1166"/>
      <c r="B63" s="1116"/>
      <c r="C63" s="794" t="s">
        <v>488</v>
      </c>
      <c r="D63" s="794"/>
      <c r="E63" s="1177">
        <v>888.9</v>
      </c>
      <c r="F63" s="1177">
        <f>+E63/E$45*100</f>
        <v>25.303879985197415</v>
      </c>
      <c r="G63" s="1178">
        <v>925.6</v>
      </c>
      <c r="H63" s="1178">
        <f>+G63/G$45*100</f>
        <v>25.744006230183015</v>
      </c>
      <c r="I63" s="1178">
        <v>968.6</v>
      </c>
      <c r="J63" s="1178">
        <f>+I63/I$45*100</f>
        <v>26.345709234326126</v>
      </c>
      <c r="K63" s="1178">
        <v>994.6</v>
      </c>
      <c r="L63" s="1178">
        <f>+K63/K$45*100</f>
        <v>27.179319014046015</v>
      </c>
      <c r="M63" s="1178">
        <v>989.7</v>
      </c>
      <c r="N63" s="1178">
        <f>+M63/M$45*100</f>
        <v>27.181346296448876</v>
      </c>
      <c r="O63" s="1168"/>
      <c r="P63" s="1166"/>
    </row>
    <row r="64" spans="1:16" s="1169" customFormat="1" ht="11.25" customHeight="1">
      <c r="A64" s="1166"/>
      <c r="B64" s="1116"/>
      <c r="C64" s="787"/>
      <c r="D64" s="1083" t="s">
        <v>72</v>
      </c>
      <c r="E64" s="1180">
        <v>319.2</v>
      </c>
      <c r="F64" s="1180">
        <f>+E64/E63*100</f>
        <v>35.909551130610865</v>
      </c>
      <c r="G64" s="1181">
        <v>346.9</v>
      </c>
      <c r="H64" s="1181">
        <f>+G64/G63*100</f>
        <v>37.478392394122729</v>
      </c>
      <c r="I64" s="1181">
        <v>362.9</v>
      </c>
      <c r="J64" s="1181">
        <f>+I64/I63*100</f>
        <v>37.4664464175098</v>
      </c>
      <c r="K64" s="1181">
        <v>375.8</v>
      </c>
      <c r="L64" s="1181">
        <f>+K64/K63*100</f>
        <v>37.784033782425098</v>
      </c>
      <c r="M64" s="1181">
        <v>362.5</v>
      </c>
      <c r="N64" s="1181">
        <f>+M64/M63*100</f>
        <v>36.627260786096791</v>
      </c>
      <c r="O64" s="1168"/>
      <c r="P64" s="1166"/>
    </row>
    <row r="65" spans="1:16" s="1169" customFormat="1" ht="11.25" customHeight="1">
      <c r="A65" s="1166"/>
      <c r="B65" s="1116"/>
      <c r="C65" s="790"/>
      <c r="D65" s="1182" t="s">
        <v>71</v>
      </c>
      <c r="E65" s="1180">
        <v>569.79999999999995</v>
      </c>
      <c r="F65" s="1180">
        <f>+E65/E63*100</f>
        <v>64.101698728765882</v>
      </c>
      <c r="G65" s="1181">
        <v>578.70000000000005</v>
      </c>
      <c r="H65" s="1181">
        <f>+G65/G63*100</f>
        <v>62.521607605877271</v>
      </c>
      <c r="I65" s="1181">
        <v>605.6</v>
      </c>
      <c r="J65" s="1181">
        <f>+I65/I63*100</f>
        <v>62.523229403262434</v>
      </c>
      <c r="K65" s="1181">
        <v>618.79999999999995</v>
      </c>
      <c r="L65" s="1181">
        <f>+K65/K63*100</f>
        <v>62.215966217574902</v>
      </c>
      <c r="M65" s="1181">
        <v>627.20000000000005</v>
      </c>
      <c r="N65" s="1181">
        <f>+M65/M63*100</f>
        <v>63.372739213903209</v>
      </c>
      <c r="O65" s="1168"/>
      <c r="P65" s="1166"/>
    </row>
    <row r="66" spans="1:16" s="868" customFormat="1" ht="12" customHeight="1">
      <c r="A66" s="899"/>
      <c r="B66" s="899"/>
      <c r="C66" s="900" t="s">
        <v>451</v>
      </c>
      <c r="D66" s="901"/>
      <c r="E66" s="902"/>
      <c r="F66" s="1144"/>
      <c r="G66" s="902"/>
      <c r="H66" s="1144"/>
      <c r="I66" s="902"/>
      <c r="J66" s="1144"/>
      <c r="K66" s="902"/>
      <c r="L66" s="1144"/>
      <c r="M66" s="902"/>
      <c r="N66" s="1144"/>
      <c r="O66" s="1168"/>
      <c r="P66" s="894"/>
    </row>
    <row r="67" spans="1:16" ht="13.5" customHeight="1">
      <c r="A67" s="1090"/>
      <c r="B67" s="1084"/>
      <c r="C67" s="1146" t="s">
        <v>444</v>
      </c>
      <c r="D67" s="1094"/>
      <c r="E67" s="1147" t="s">
        <v>88</v>
      </c>
      <c r="F67" s="991"/>
      <c r="G67" s="1148"/>
      <c r="H67" s="1148"/>
      <c r="I67" s="1172"/>
      <c r="J67" s="1183"/>
      <c r="K67" s="1184"/>
      <c r="L67" s="1172"/>
      <c r="M67" s="1185"/>
      <c r="N67" s="1185"/>
      <c r="O67" s="1162"/>
      <c r="P67" s="1090"/>
    </row>
    <row r="68" spans="1:16" s="868" customFormat="1" ht="13.5" customHeight="1">
      <c r="A68" s="1133"/>
      <c r="B68" s="1186"/>
      <c r="C68" s="1186"/>
      <c r="D68" s="1186"/>
      <c r="E68" s="1084"/>
      <c r="F68" s="1084"/>
      <c r="G68" s="1084"/>
      <c r="H68" s="1084"/>
      <c r="I68" s="1084"/>
      <c r="J68" s="1084"/>
      <c r="K68" s="1423">
        <v>42156</v>
      </c>
      <c r="L68" s="1423"/>
      <c r="M68" s="1423"/>
      <c r="N68" s="1423"/>
      <c r="O68" s="1187">
        <v>7</v>
      </c>
      <c r="P68" s="1090"/>
    </row>
  </sheetData>
  <mergeCells count="18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C38:D38"/>
    <mergeCell ref="E38:F38"/>
    <mergeCell ref="G38:H38"/>
    <mergeCell ref="I38:J38"/>
    <mergeCell ref="K38:L38"/>
    <mergeCell ref="M38:N38"/>
    <mergeCell ref="C37:D37"/>
    <mergeCell ref="E37:F37"/>
    <mergeCell ref="G37:H37"/>
    <mergeCell ref="I37:J37"/>
    <mergeCell ref="K37:L37"/>
    <mergeCell ref="M37:N37"/>
    <mergeCell ref="C45:D45"/>
    <mergeCell ref="K68:N68"/>
    <mergeCell ref="C41:D42"/>
    <mergeCell ref="E43:F43"/>
    <mergeCell ref="G43:H43"/>
    <mergeCell ref="I43:J43"/>
    <mergeCell ref="K43:L43"/>
    <mergeCell ref="M43:N43"/>
  </mergeCells>
  <conditionalFormatting sqref="E7:N7 E43:N43">
    <cfRule type="cellIs" dxfId="14" priority="2"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codeName="Folha4">
    <tabColor theme="5"/>
  </sheetPr>
  <dimension ref="A1:P58"/>
  <sheetViews>
    <sheetView showRuler="0" zoomScaleNormal="100" workbookViewId="0"/>
  </sheetViews>
  <sheetFormatPr defaultRowHeight="12.75"/>
  <cols>
    <col min="1" max="1" width="1" style="1089" customWidth="1"/>
    <col min="2" max="2" width="2.5703125" style="1089" customWidth="1"/>
    <col min="3" max="3" width="1" style="1089" customWidth="1"/>
    <col min="4" max="4" width="32.42578125" style="1089" customWidth="1"/>
    <col min="5" max="5" width="7.42578125" style="1089" customWidth="1"/>
    <col min="6" max="6" width="5.140625" style="1089" customWidth="1"/>
    <col min="7" max="7" width="7.42578125" style="1089" customWidth="1"/>
    <col min="8" max="8" width="5.140625" style="1089" customWidth="1"/>
    <col min="9" max="9" width="7.42578125" style="1089" customWidth="1"/>
    <col min="10" max="10" width="5.140625" style="1089" customWidth="1"/>
    <col min="11" max="11" width="7.42578125" style="1089" customWidth="1"/>
    <col min="12" max="12" width="5.140625" style="1089" customWidth="1"/>
    <col min="13" max="13" width="7.42578125" style="1089" customWidth="1"/>
    <col min="14" max="14" width="5.140625" style="1089" customWidth="1"/>
    <col min="15" max="15" width="2.5703125" style="1089" customWidth="1"/>
    <col min="16" max="16" width="1" style="1089" customWidth="1"/>
    <col min="17" max="16384" width="9.140625" style="1089"/>
  </cols>
  <sheetData>
    <row r="1" spans="1:16" ht="13.5" customHeight="1">
      <c r="A1" s="1090"/>
      <c r="B1" s="1188"/>
      <c r="C1" s="1188"/>
      <c r="D1" s="1188"/>
      <c r="E1" s="1084"/>
      <c r="F1" s="1084"/>
      <c r="G1" s="1084"/>
      <c r="H1" s="1084"/>
      <c r="I1" s="1450" t="s">
        <v>339</v>
      </c>
      <c r="J1" s="1450"/>
      <c r="K1" s="1450"/>
      <c r="L1" s="1450"/>
      <c r="M1" s="1450"/>
      <c r="N1" s="1450"/>
      <c r="O1" s="1189"/>
      <c r="P1" s="1189"/>
    </row>
    <row r="2" spans="1:16" ht="6" customHeight="1">
      <c r="A2" s="1090"/>
      <c r="B2" s="1190"/>
      <c r="C2" s="1154"/>
      <c r="D2" s="1154"/>
      <c r="E2" s="1156"/>
      <c r="F2" s="1156"/>
      <c r="G2" s="1156"/>
      <c r="H2" s="1156"/>
      <c r="I2" s="1092"/>
      <c r="J2" s="1092"/>
      <c r="K2" s="1092"/>
      <c r="L2" s="1092"/>
      <c r="M2" s="1092"/>
      <c r="N2" s="1191"/>
      <c r="O2" s="1084"/>
      <c r="P2" s="1090"/>
    </row>
    <row r="3" spans="1:16" ht="10.5" customHeight="1" thickBot="1">
      <c r="A3" s="1090"/>
      <c r="B3" s="1192"/>
      <c r="C3" s="1193"/>
      <c r="D3" s="1194"/>
      <c r="E3" s="1195"/>
      <c r="F3" s="1195"/>
      <c r="G3" s="1195"/>
      <c r="H3" s="1195"/>
      <c r="I3" s="1084"/>
      <c r="J3" s="1084"/>
      <c r="K3" s="1084"/>
      <c r="L3" s="1084"/>
      <c r="M3" s="1414" t="s">
        <v>73</v>
      </c>
      <c r="N3" s="1414"/>
      <c r="O3" s="1084"/>
      <c r="P3" s="1090"/>
    </row>
    <row r="4" spans="1:16" s="1102" customFormat="1" ht="13.5" customHeight="1" thickBot="1">
      <c r="A4" s="1096"/>
      <c r="B4" s="1097"/>
      <c r="C4" s="1196" t="s">
        <v>184</v>
      </c>
      <c r="D4" s="1099"/>
      <c r="E4" s="1099"/>
      <c r="F4" s="1099"/>
      <c r="G4" s="1099"/>
      <c r="H4" s="1099"/>
      <c r="I4" s="1099"/>
      <c r="J4" s="1099"/>
      <c r="K4" s="1099"/>
      <c r="L4" s="1099"/>
      <c r="M4" s="1099"/>
      <c r="N4" s="1100"/>
      <c r="O4" s="1084"/>
      <c r="P4" s="1096"/>
    </row>
    <row r="5" spans="1:16" ht="3.75" customHeight="1">
      <c r="A5" s="1090"/>
      <c r="B5" s="1093"/>
      <c r="C5" s="1421" t="s">
        <v>160</v>
      </c>
      <c r="D5" s="1422"/>
      <c r="E5" s="1126"/>
      <c r="F5" s="1126"/>
      <c r="G5" s="1126"/>
      <c r="H5" s="1126"/>
      <c r="I5" s="1126"/>
      <c r="J5" s="1126"/>
      <c r="K5" s="1094"/>
      <c r="L5" s="1197"/>
      <c r="M5" s="1197"/>
      <c r="N5" s="1197"/>
      <c r="O5" s="1084"/>
      <c r="P5" s="1090"/>
    </row>
    <row r="6" spans="1:16" ht="12.75" customHeight="1">
      <c r="A6" s="1090"/>
      <c r="B6" s="1093"/>
      <c r="C6" s="1422"/>
      <c r="D6" s="1422"/>
      <c r="E6" s="1105" t="s">
        <v>34</v>
      </c>
      <c r="F6" s="1106" t="s">
        <v>34</v>
      </c>
      <c r="G6" s="1105" t="s">
        <v>34</v>
      </c>
      <c r="H6" s="1106" t="s">
        <v>588</v>
      </c>
      <c r="I6" s="1107"/>
      <c r="J6" s="1106" t="s">
        <v>34</v>
      </c>
      <c r="K6" s="1108" t="s">
        <v>34</v>
      </c>
      <c r="L6" s="1109" t="s">
        <v>34</v>
      </c>
      <c r="M6" s="1109" t="s">
        <v>589</v>
      </c>
      <c r="N6" s="1110"/>
      <c r="O6" s="1084"/>
      <c r="P6" s="1096"/>
    </row>
    <row r="7" spans="1:16" ht="12.75" customHeight="1">
      <c r="A7" s="1090"/>
      <c r="B7" s="1093"/>
      <c r="C7" s="1167"/>
      <c r="D7" s="1167"/>
      <c r="E7" s="1410" t="s">
        <v>626</v>
      </c>
      <c r="F7" s="1410"/>
      <c r="G7" s="1410" t="s">
        <v>627</v>
      </c>
      <c r="H7" s="1410"/>
      <c r="I7" s="1410" t="s">
        <v>628</v>
      </c>
      <c r="J7" s="1410"/>
      <c r="K7" s="1410" t="s">
        <v>629</v>
      </c>
      <c r="L7" s="1410"/>
      <c r="M7" s="1410" t="s">
        <v>626</v>
      </c>
      <c r="N7" s="1410"/>
      <c r="O7" s="1117"/>
      <c r="P7" s="1090"/>
    </row>
    <row r="8" spans="1:16" s="1115" customFormat="1" ht="18.75" customHeight="1">
      <c r="A8" s="1112"/>
      <c r="B8" s="1113"/>
      <c r="C8" s="1406" t="s">
        <v>185</v>
      </c>
      <c r="D8" s="1406"/>
      <c r="E8" s="1446">
        <v>788.1</v>
      </c>
      <c r="F8" s="1446"/>
      <c r="G8" s="1446">
        <v>728.9</v>
      </c>
      <c r="H8" s="1446"/>
      <c r="I8" s="1446">
        <v>688.9</v>
      </c>
      <c r="J8" s="1446"/>
      <c r="K8" s="1446">
        <v>698.3</v>
      </c>
      <c r="L8" s="1446"/>
      <c r="M8" s="1447">
        <v>712.9</v>
      </c>
      <c r="N8" s="1447"/>
      <c r="O8" s="1119"/>
      <c r="P8" s="1112"/>
    </row>
    <row r="9" spans="1:16" ht="13.5" customHeight="1">
      <c r="A9" s="1090"/>
      <c r="B9" s="1093"/>
      <c r="C9" s="787" t="s">
        <v>72</v>
      </c>
      <c r="D9" s="1116"/>
      <c r="E9" s="1448">
        <v>402.9</v>
      </c>
      <c r="F9" s="1448"/>
      <c r="G9" s="1448">
        <v>363.5</v>
      </c>
      <c r="H9" s="1448"/>
      <c r="I9" s="1448">
        <v>330.1</v>
      </c>
      <c r="J9" s="1448"/>
      <c r="K9" s="1448">
        <v>349.5</v>
      </c>
      <c r="L9" s="1448"/>
      <c r="M9" s="1449">
        <v>346.8</v>
      </c>
      <c r="N9" s="1449"/>
      <c r="O9" s="1117"/>
      <c r="P9" s="1090"/>
    </row>
    <row r="10" spans="1:16" ht="13.5" customHeight="1">
      <c r="A10" s="1090"/>
      <c r="B10" s="1093"/>
      <c r="C10" s="787" t="s">
        <v>71</v>
      </c>
      <c r="D10" s="1116"/>
      <c r="E10" s="1448">
        <v>385.2</v>
      </c>
      <c r="F10" s="1448"/>
      <c r="G10" s="1448">
        <v>365.5</v>
      </c>
      <c r="H10" s="1448"/>
      <c r="I10" s="1448">
        <v>358.8</v>
      </c>
      <c r="J10" s="1448"/>
      <c r="K10" s="1448">
        <v>348.7</v>
      </c>
      <c r="L10" s="1448"/>
      <c r="M10" s="1449">
        <v>366.1</v>
      </c>
      <c r="N10" s="1449"/>
      <c r="O10" s="1117"/>
      <c r="P10" s="1090"/>
    </row>
    <row r="11" spans="1:16" ht="18.75" customHeight="1">
      <c r="A11" s="1090"/>
      <c r="B11" s="1093"/>
      <c r="C11" s="787" t="s">
        <v>161</v>
      </c>
      <c r="D11" s="1116"/>
      <c r="E11" s="1448">
        <v>141.6</v>
      </c>
      <c r="F11" s="1448"/>
      <c r="G11" s="1448">
        <v>129.30000000000001</v>
      </c>
      <c r="H11" s="1448"/>
      <c r="I11" s="1448">
        <v>129.19999999999999</v>
      </c>
      <c r="J11" s="1448"/>
      <c r="K11" s="1448">
        <v>125.6</v>
      </c>
      <c r="L11" s="1448"/>
      <c r="M11" s="1449">
        <v>127</v>
      </c>
      <c r="N11" s="1449"/>
      <c r="O11" s="1117"/>
      <c r="P11" s="1090"/>
    </row>
    <row r="12" spans="1:16" ht="13.5" customHeight="1">
      <c r="A12" s="1090"/>
      <c r="B12" s="1093"/>
      <c r="C12" s="787" t="s">
        <v>162</v>
      </c>
      <c r="D12" s="1116"/>
      <c r="E12" s="1448">
        <v>384.7</v>
      </c>
      <c r="F12" s="1448"/>
      <c r="G12" s="1448">
        <v>346.6</v>
      </c>
      <c r="H12" s="1448"/>
      <c r="I12" s="1448">
        <v>320.2</v>
      </c>
      <c r="J12" s="1448"/>
      <c r="K12" s="1448">
        <v>323.3</v>
      </c>
      <c r="L12" s="1448"/>
      <c r="M12" s="1449">
        <v>327.7</v>
      </c>
      <c r="N12" s="1449"/>
      <c r="O12" s="1117"/>
      <c r="P12" s="1090"/>
    </row>
    <row r="13" spans="1:16" ht="13.5" customHeight="1">
      <c r="A13" s="1090"/>
      <c r="B13" s="1093"/>
      <c r="C13" s="787" t="s">
        <v>163</v>
      </c>
      <c r="D13" s="1116"/>
      <c r="E13" s="1448">
        <v>261.8</v>
      </c>
      <c r="F13" s="1448"/>
      <c r="G13" s="1448">
        <v>253</v>
      </c>
      <c r="H13" s="1448"/>
      <c r="I13" s="1448">
        <v>239.5</v>
      </c>
      <c r="J13" s="1448"/>
      <c r="K13" s="1448">
        <v>249.3</v>
      </c>
      <c r="L13" s="1448"/>
      <c r="M13" s="1449">
        <v>258.2</v>
      </c>
      <c r="N13" s="1449"/>
      <c r="O13" s="1117"/>
      <c r="P13" s="1090"/>
    </row>
    <row r="14" spans="1:16" ht="18.75" customHeight="1">
      <c r="A14" s="1090"/>
      <c r="B14" s="1093"/>
      <c r="C14" s="787" t="s">
        <v>186</v>
      </c>
      <c r="D14" s="1116"/>
      <c r="E14" s="1448">
        <v>86.4</v>
      </c>
      <c r="F14" s="1448"/>
      <c r="G14" s="1448">
        <v>89.3</v>
      </c>
      <c r="H14" s="1448"/>
      <c r="I14" s="1448">
        <v>93.3</v>
      </c>
      <c r="J14" s="1448"/>
      <c r="K14" s="1448">
        <v>82.8</v>
      </c>
      <c r="L14" s="1448"/>
      <c r="M14" s="1449">
        <v>77.400000000000006</v>
      </c>
      <c r="N14" s="1449"/>
      <c r="O14" s="1117"/>
      <c r="P14" s="1090"/>
    </row>
    <row r="15" spans="1:16" ht="13.5" customHeight="1">
      <c r="A15" s="1090"/>
      <c r="B15" s="1093"/>
      <c r="C15" s="787" t="s">
        <v>187</v>
      </c>
      <c r="D15" s="1116"/>
      <c r="E15" s="1448">
        <v>701.7</v>
      </c>
      <c r="F15" s="1448"/>
      <c r="G15" s="1448">
        <v>639.6</v>
      </c>
      <c r="H15" s="1448"/>
      <c r="I15" s="1448">
        <v>595.6</v>
      </c>
      <c r="J15" s="1448"/>
      <c r="K15" s="1448">
        <v>615.5</v>
      </c>
      <c r="L15" s="1448"/>
      <c r="M15" s="1449">
        <v>635.5</v>
      </c>
      <c r="N15" s="1449"/>
      <c r="O15" s="1117"/>
      <c r="P15" s="1090"/>
    </row>
    <row r="16" spans="1:16" ht="18.75" customHeight="1">
      <c r="A16" s="1090"/>
      <c r="B16" s="1093"/>
      <c r="C16" s="787" t="s">
        <v>188</v>
      </c>
      <c r="D16" s="1116"/>
      <c r="E16" s="1448">
        <v>287.2</v>
      </c>
      <c r="F16" s="1448"/>
      <c r="G16" s="1448">
        <v>237.6</v>
      </c>
      <c r="H16" s="1448"/>
      <c r="I16" s="1448">
        <v>227.9</v>
      </c>
      <c r="J16" s="1448"/>
      <c r="K16" s="1448">
        <v>248.2</v>
      </c>
      <c r="L16" s="1448"/>
      <c r="M16" s="1449">
        <v>253</v>
      </c>
      <c r="N16" s="1449"/>
      <c r="O16" s="1117"/>
      <c r="P16" s="1090"/>
    </row>
    <row r="17" spans="1:16" ht="13.5" customHeight="1">
      <c r="A17" s="1090"/>
      <c r="B17" s="1093"/>
      <c r="C17" s="787" t="s">
        <v>189</v>
      </c>
      <c r="D17" s="1116"/>
      <c r="E17" s="1448">
        <v>500.9</v>
      </c>
      <c r="F17" s="1448"/>
      <c r="G17" s="1448">
        <v>491.3</v>
      </c>
      <c r="H17" s="1448"/>
      <c r="I17" s="1448">
        <v>460.9</v>
      </c>
      <c r="J17" s="1448"/>
      <c r="K17" s="1448">
        <v>450.1</v>
      </c>
      <c r="L17" s="1448"/>
      <c r="M17" s="1449">
        <v>459.9</v>
      </c>
      <c r="N17" s="1449"/>
      <c r="O17" s="1117"/>
      <c r="P17" s="1090"/>
    </row>
    <row r="18" spans="1:16" s="1115" customFormat="1" ht="18.75" customHeight="1">
      <c r="A18" s="1112"/>
      <c r="B18" s="1113"/>
      <c r="C18" s="1406" t="s">
        <v>190</v>
      </c>
      <c r="D18" s="1406"/>
      <c r="E18" s="1446">
        <v>15.1</v>
      </c>
      <c r="F18" s="1446"/>
      <c r="G18" s="1446">
        <v>13.9</v>
      </c>
      <c r="H18" s="1446"/>
      <c r="I18" s="1446">
        <v>13.1</v>
      </c>
      <c r="J18" s="1446"/>
      <c r="K18" s="1446">
        <v>13.5</v>
      </c>
      <c r="L18" s="1446"/>
      <c r="M18" s="1447">
        <v>13.7</v>
      </c>
      <c r="N18" s="1447"/>
      <c r="O18" s="1119"/>
      <c r="P18" s="1112"/>
    </row>
    <row r="19" spans="1:16" ht="13.5" customHeight="1">
      <c r="A19" s="1090"/>
      <c r="B19" s="1093"/>
      <c r="C19" s="787" t="s">
        <v>72</v>
      </c>
      <c r="D19" s="1116"/>
      <c r="E19" s="1448">
        <v>15.1</v>
      </c>
      <c r="F19" s="1448"/>
      <c r="G19" s="1448">
        <v>13.5</v>
      </c>
      <c r="H19" s="1448"/>
      <c r="I19" s="1448">
        <v>12.3</v>
      </c>
      <c r="J19" s="1448"/>
      <c r="K19" s="1448">
        <v>13.1</v>
      </c>
      <c r="L19" s="1448"/>
      <c r="M19" s="1449">
        <v>13.1</v>
      </c>
      <c r="N19" s="1449"/>
      <c r="O19" s="1117"/>
      <c r="P19" s="1090"/>
    </row>
    <row r="20" spans="1:16" ht="13.5" customHeight="1">
      <c r="A20" s="1090"/>
      <c r="B20" s="1093"/>
      <c r="C20" s="787" t="s">
        <v>71</v>
      </c>
      <c r="D20" s="1116"/>
      <c r="E20" s="1448">
        <v>15.2</v>
      </c>
      <c r="F20" s="1448"/>
      <c r="G20" s="1448">
        <v>14.3</v>
      </c>
      <c r="H20" s="1448"/>
      <c r="I20" s="1448">
        <v>14</v>
      </c>
      <c r="J20" s="1448"/>
      <c r="K20" s="1448">
        <v>13.8</v>
      </c>
      <c r="L20" s="1448"/>
      <c r="M20" s="1449">
        <v>14.4</v>
      </c>
      <c r="N20" s="1449"/>
      <c r="O20" s="1117"/>
      <c r="P20" s="1090"/>
    </row>
    <row r="21" spans="1:16" s="1201" customFormat="1" ht="13.5" customHeight="1">
      <c r="A21" s="1198"/>
      <c r="B21" s="1199"/>
      <c r="C21" s="1083" t="s">
        <v>191</v>
      </c>
      <c r="D21" s="1200"/>
      <c r="E21" s="1444">
        <v>9.9999999999999645E-2</v>
      </c>
      <c r="F21" s="1444"/>
      <c r="G21" s="1444">
        <v>0.80000000000000071</v>
      </c>
      <c r="H21" s="1444"/>
      <c r="I21" s="1444">
        <v>1.6999999999999993</v>
      </c>
      <c r="J21" s="1444"/>
      <c r="K21" s="1444">
        <v>0.70000000000000107</v>
      </c>
      <c r="L21" s="1444"/>
      <c r="M21" s="1445">
        <v>1.3000000000000007</v>
      </c>
      <c r="N21" s="1445"/>
      <c r="O21" s="1200"/>
      <c r="P21" s="1198"/>
    </row>
    <row r="22" spans="1:16" ht="18.75" customHeight="1">
      <c r="A22" s="1090"/>
      <c r="B22" s="1093"/>
      <c r="C22" s="787" t="s">
        <v>161</v>
      </c>
      <c r="D22" s="1116"/>
      <c r="E22" s="1448">
        <v>37.5</v>
      </c>
      <c r="F22" s="1448"/>
      <c r="G22" s="1448">
        <v>35.6</v>
      </c>
      <c r="H22" s="1448"/>
      <c r="I22" s="1448">
        <v>32.200000000000003</v>
      </c>
      <c r="J22" s="1448"/>
      <c r="K22" s="1448">
        <v>34</v>
      </c>
      <c r="L22" s="1448"/>
      <c r="M22" s="1449">
        <v>34.4</v>
      </c>
      <c r="N22" s="1449"/>
      <c r="O22" s="1117"/>
      <c r="P22" s="1090"/>
    </row>
    <row r="23" spans="1:16" ht="13.5" customHeight="1">
      <c r="A23" s="1090"/>
      <c r="B23" s="1093"/>
      <c r="C23" s="787" t="s">
        <v>162</v>
      </c>
      <c r="D23" s="1084"/>
      <c r="E23" s="1448">
        <v>14.9</v>
      </c>
      <c r="F23" s="1448"/>
      <c r="G23" s="1448">
        <v>13.4</v>
      </c>
      <c r="H23" s="1448"/>
      <c r="I23" s="1448">
        <v>12.5</v>
      </c>
      <c r="J23" s="1448"/>
      <c r="K23" s="1448">
        <v>12.7</v>
      </c>
      <c r="L23" s="1448"/>
      <c r="M23" s="1449">
        <v>12.9</v>
      </c>
      <c r="N23" s="1449"/>
      <c r="O23" s="1117"/>
      <c r="P23" s="1090"/>
    </row>
    <row r="24" spans="1:16" ht="13.5" customHeight="1">
      <c r="A24" s="1090"/>
      <c r="B24" s="1093"/>
      <c r="C24" s="787" t="s">
        <v>163</v>
      </c>
      <c r="D24" s="1084"/>
      <c r="E24" s="1448">
        <v>11.6</v>
      </c>
      <c r="F24" s="1448"/>
      <c r="G24" s="1448">
        <v>11.1</v>
      </c>
      <c r="H24" s="1448"/>
      <c r="I24" s="1448">
        <v>10.4</v>
      </c>
      <c r="J24" s="1448"/>
      <c r="K24" s="1448">
        <v>11</v>
      </c>
      <c r="L24" s="1448"/>
      <c r="M24" s="1449">
        <v>11.4</v>
      </c>
      <c r="N24" s="1449"/>
      <c r="O24" s="1117"/>
      <c r="P24" s="1090"/>
    </row>
    <row r="25" spans="1:16" s="1151" customFormat="1" ht="18.75" customHeight="1">
      <c r="A25" s="1202"/>
      <c r="B25" s="1103"/>
      <c r="C25" s="787" t="s">
        <v>192</v>
      </c>
      <c r="D25" s="1116"/>
      <c r="E25" s="1448">
        <v>15.8</v>
      </c>
      <c r="F25" s="1448"/>
      <c r="G25" s="1448">
        <v>15</v>
      </c>
      <c r="H25" s="1448"/>
      <c r="I25" s="1448">
        <v>14.3</v>
      </c>
      <c r="J25" s="1448"/>
      <c r="K25" s="1448">
        <v>14.2</v>
      </c>
      <c r="L25" s="1448"/>
      <c r="M25" s="1449">
        <v>14.2</v>
      </c>
      <c r="N25" s="1449"/>
      <c r="O25" s="1095"/>
      <c r="P25" s="1202"/>
    </row>
    <row r="26" spans="1:16" s="1151" customFormat="1" ht="13.5" customHeight="1">
      <c r="A26" s="1202"/>
      <c r="B26" s="1103"/>
      <c r="C26" s="787" t="s">
        <v>193</v>
      </c>
      <c r="D26" s="1116"/>
      <c r="E26" s="1448">
        <v>11</v>
      </c>
      <c r="F26" s="1448"/>
      <c r="G26" s="1448">
        <v>10.4</v>
      </c>
      <c r="H26" s="1448"/>
      <c r="I26" s="1448">
        <v>10.5</v>
      </c>
      <c r="J26" s="1448"/>
      <c r="K26" s="1448">
        <v>10.7</v>
      </c>
      <c r="L26" s="1448"/>
      <c r="M26" s="1449">
        <v>11.1</v>
      </c>
      <c r="N26" s="1449"/>
      <c r="O26" s="1095"/>
      <c r="P26" s="1202"/>
    </row>
    <row r="27" spans="1:16" s="1151" customFormat="1" ht="13.5" customHeight="1">
      <c r="A27" s="1202"/>
      <c r="B27" s="1103"/>
      <c r="C27" s="787" t="s">
        <v>194</v>
      </c>
      <c r="D27" s="1116"/>
      <c r="E27" s="1448">
        <v>16.399999999999999</v>
      </c>
      <c r="F27" s="1448"/>
      <c r="G27" s="1448">
        <v>15.1</v>
      </c>
      <c r="H27" s="1448"/>
      <c r="I27" s="1448">
        <v>14</v>
      </c>
      <c r="J27" s="1448"/>
      <c r="K27" s="1448">
        <v>14</v>
      </c>
      <c r="L27" s="1448"/>
      <c r="M27" s="1449">
        <v>14.2</v>
      </c>
      <c r="N27" s="1449"/>
      <c r="O27" s="1095"/>
      <c r="P27" s="1202"/>
    </row>
    <row r="28" spans="1:16" s="1151" customFormat="1" ht="13.5" customHeight="1">
      <c r="A28" s="1202"/>
      <c r="B28" s="1103"/>
      <c r="C28" s="787" t="s">
        <v>195</v>
      </c>
      <c r="D28" s="1116"/>
      <c r="E28" s="1448">
        <v>16</v>
      </c>
      <c r="F28" s="1448"/>
      <c r="G28" s="1448">
        <v>14</v>
      </c>
      <c r="H28" s="1448"/>
      <c r="I28" s="1448">
        <v>12.6</v>
      </c>
      <c r="J28" s="1448"/>
      <c r="K28" s="1448">
        <v>14.5</v>
      </c>
      <c r="L28" s="1448"/>
      <c r="M28" s="1449">
        <v>15.5</v>
      </c>
      <c r="N28" s="1449"/>
      <c r="O28" s="1095"/>
      <c r="P28" s="1202"/>
    </row>
    <row r="29" spans="1:16" s="1151" customFormat="1" ht="13.5" customHeight="1">
      <c r="A29" s="1202"/>
      <c r="B29" s="1103"/>
      <c r="C29" s="787" t="s">
        <v>196</v>
      </c>
      <c r="D29" s="1116"/>
      <c r="E29" s="1448">
        <v>18.3</v>
      </c>
      <c r="F29" s="1448"/>
      <c r="G29" s="1448">
        <v>13.5</v>
      </c>
      <c r="H29" s="1448"/>
      <c r="I29" s="1448">
        <v>11.2</v>
      </c>
      <c r="J29" s="1448"/>
      <c r="K29" s="1448">
        <v>14.9</v>
      </c>
      <c r="L29" s="1448"/>
      <c r="M29" s="1449">
        <v>16.399999999999999</v>
      </c>
      <c r="N29" s="1449"/>
      <c r="O29" s="1095"/>
      <c r="P29" s="1202"/>
    </row>
    <row r="30" spans="1:16" s="1151" customFormat="1" ht="13.5" customHeight="1">
      <c r="A30" s="1202"/>
      <c r="B30" s="1103"/>
      <c r="C30" s="787" t="s">
        <v>132</v>
      </c>
      <c r="D30" s="1116"/>
      <c r="E30" s="1448">
        <v>18</v>
      </c>
      <c r="F30" s="1448"/>
      <c r="G30" s="1448">
        <v>16</v>
      </c>
      <c r="H30" s="1448"/>
      <c r="I30" s="1448">
        <v>15.7</v>
      </c>
      <c r="J30" s="1448"/>
      <c r="K30" s="1448">
        <v>15.5</v>
      </c>
      <c r="L30" s="1448"/>
      <c r="M30" s="1449">
        <v>14.9</v>
      </c>
      <c r="N30" s="1449"/>
      <c r="O30" s="1095"/>
      <c r="P30" s="1202"/>
    </row>
    <row r="31" spans="1:16" s="1151" customFormat="1" ht="13.5" customHeight="1">
      <c r="A31" s="1202"/>
      <c r="B31" s="1103"/>
      <c r="C31" s="787" t="s">
        <v>133</v>
      </c>
      <c r="D31" s="1116"/>
      <c r="E31" s="1448">
        <v>16.399999999999999</v>
      </c>
      <c r="F31" s="1448"/>
      <c r="G31" s="1448">
        <v>15.7</v>
      </c>
      <c r="H31" s="1448"/>
      <c r="I31" s="1448">
        <v>13</v>
      </c>
      <c r="J31" s="1448"/>
      <c r="K31" s="1448">
        <v>15.1</v>
      </c>
      <c r="L31" s="1448"/>
      <c r="M31" s="1449">
        <v>15.8</v>
      </c>
      <c r="N31" s="1449"/>
      <c r="O31" s="1095"/>
      <c r="P31" s="1202"/>
    </row>
    <row r="32" spans="1:16" ht="18.75" customHeight="1">
      <c r="A32" s="1090"/>
      <c r="B32" s="1093"/>
      <c r="C32" s="1406" t="s">
        <v>197</v>
      </c>
      <c r="D32" s="1406"/>
      <c r="E32" s="1446">
        <v>9.6</v>
      </c>
      <c r="F32" s="1446"/>
      <c r="G32" s="1446">
        <v>9.4</v>
      </c>
      <c r="H32" s="1446"/>
      <c r="I32" s="1446">
        <v>8.8000000000000007</v>
      </c>
      <c r="J32" s="1446"/>
      <c r="K32" s="1446">
        <v>8.6999999999999993</v>
      </c>
      <c r="L32" s="1446"/>
      <c r="M32" s="1447">
        <v>8.9</v>
      </c>
      <c r="N32" s="1447"/>
      <c r="O32" s="1117"/>
      <c r="P32" s="1090"/>
    </row>
    <row r="33" spans="1:16" s="1151" customFormat="1" ht="13.5" customHeight="1">
      <c r="A33" s="1202"/>
      <c r="B33" s="1203"/>
      <c r="C33" s="787" t="s">
        <v>72</v>
      </c>
      <c r="D33" s="1116"/>
      <c r="E33" s="1425">
        <v>9.8000000000000007</v>
      </c>
      <c r="F33" s="1425"/>
      <c r="G33" s="1425">
        <v>9.1</v>
      </c>
      <c r="H33" s="1425"/>
      <c r="I33" s="1425">
        <v>8.1999999999999993</v>
      </c>
      <c r="J33" s="1425"/>
      <c r="K33" s="1425">
        <v>8.5</v>
      </c>
      <c r="L33" s="1425"/>
      <c r="M33" s="1426">
        <v>8.8000000000000007</v>
      </c>
      <c r="N33" s="1426"/>
      <c r="O33" s="1095"/>
      <c r="P33" s="1202"/>
    </row>
    <row r="34" spans="1:16" s="1151" customFormat="1" ht="13.5" customHeight="1">
      <c r="A34" s="1202"/>
      <c r="B34" s="1203"/>
      <c r="C34" s="787" t="s">
        <v>71</v>
      </c>
      <c r="D34" s="1116"/>
      <c r="E34" s="1425">
        <v>9.4</v>
      </c>
      <c r="F34" s="1425"/>
      <c r="G34" s="1425">
        <v>9.6</v>
      </c>
      <c r="H34" s="1425"/>
      <c r="I34" s="1425">
        <v>9.4</v>
      </c>
      <c r="J34" s="1425"/>
      <c r="K34" s="1425">
        <v>8.9</v>
      </c>
      <c r="L34" s="1425"/>
      <c r="M34" s="1426">
        <v>8.9</v>
      </c>
      <c r="N34" s="1426"/>
      <c r="O34" s="1095"/>
      <c r="P34" s="1202"/>
    </row>
    <row r="35" spans="1:16" s="1201" customFormat="1" ht="13.5" customHeight="1">
      <c r="A35" s="1198"/>
      <c r="B35" s="1199"/>
      <c r="C35" s="1083" t="s">
        <v>198</v>
      </c>
      <c r="D35" s="1200"/>
      <c r="E35" s="1444">
        <v>-0.40000000000000036</v>
      </c>
      <c r="F35" s="1444"/>
      <c r="G35" s="1444">
        <v>0.5</v>
      </c>
      <c r="H35" s="1444"/>
      <c r="I35" s="1444">
        <v>1.2000000000000011</v>
      </c>
      <c r="J35" s="1444"/>
      <c r="K35" s="1444">
        <v>0.40000000000000036</v>
      </c>
      <c r="L35" s="1444"/>
      <c r="M35" s="1445">
        <v>9.9999999999999645E-2</v>
      </c>
      <c r="N35" s="1445"/>
      <c r="O35" s="1200"/>
      <c r="P35" s="1198"/>
    </row>
    <row r="36" spans="1:16" ht="20.25" customHeight="1" thickBot="1">
      <c r="A36" s="1090"/>
      <c r="B36" s="1093"/>
      <c r="C36" s="1125"/>
      <c r="D36" s="1204"/>
      <c r="E36" s="1204"/>
      <c r="F36" s="1204"/>
      <c r="G36" s="1204"/>
      <c r="H36" s="1204"/>
      <c r="I36" s="1204"/>
      <c r="J36" s="1204"/>
      <c r="K36" s="1204"/>
      <c r="L36" s="1204"/>
      <c r="M36" s="1414"/>
      <c r="N36" s="1414"/>
      <c r="O36" s="1117"/>
      <c r="P36" s="1090"/>
    </row>
    <row r="37" spans="1:16" s="1102" customFormat="1" ht="14.25" customHeight="1" thickBot="1">
      <c r="A37" s="1096"/>
      <c r="B37" s="1097"/>
      <c r="C37" s="1098" t="s">
        <v>489</v>
      </c>
      <c r="D37" s="1099"/>
      <c r="E37" s="1099"/>
      <c r="F37" s="1099"/>
      <c r="G37" s="1099"/>
      <c r="H37" s="1099"/>
      <c r="I37" s="1099"/>
      <c r="J37" s="1099"/>
      <c r="K37" s="1099"/>
      <c r="L37" s="1099"/>
      <c r="M37" s="1099"/>
      <c r="N37" s="1100"/>
      <c r="O37" s="1117"/>
      <c r="P37" s="1096"/>
    </row>
    <row r="38" spans="1:16" ht="3.75" customHeight="1">
      <c r="A38" s="1090"/>
      <c r="B38" s="1093"/>
      <c r="C38" s="1442" t="s">
        <v>164</v>
      </c>
      <c r="D38" s="1443"/>
      <c r="E38" s="1126"/>
      <c r="F38" s="1126"/>
      <c r="G38" s="1126"/>
      <c r="H38" s="1126"/>
      <c r="I38" s="1126"/>
      <c r="J38" s="1126"/>
      <c r="K38" s="1084"/>
      <c r="L38" s="1197"/>
      <c r="M38" s="1197"/>
      <c r="N38" s="1197"/>
      <c r="O38" s="1117"/>
      <c r="P38" s="1090"/>
    </row>
    <row r="39" spans="1:16" ht="12.75" customHeight="1">
      <c r="A39" s="1090"/>
      <c r="B39" s="1093"/>
      <c r="C39" s="1443"/>
      <c r="D39" s="1443"/>
      <c r="E39" s="1105" t="s">
        <v>34</v>
      </c>
      <c r="F39" s="1106" t="s">
        <v>34</v>
      </c>
      <c r="G39" s="1105" t="s">
        <v>34</v>
      </c>
      <c r="H39" s="1106" t="s">
        <v>588</v>
      </c>
      <c r="I39" s="1107"/>
      <c r="J39" s="1106" t="s">
        <v>34</v>
      </c>
      <c r="K39" s="1108" t="s">
        <v>34</v>
      </c>
      <c r="L39" s="1109" t="s">
        <v>34</v>
      </c>
      <c r="M39" s="1109" t="s">
        <v>589</v>
      </c>
      <c r="N39" s="1110"/>
      <c r="O39" s="1084"/>
      <c r="P39" s="1096"/>
    </row>
    <row r="40" spans="1:16" ht="12.75" customHeight="1">
      <c r="A40" s="1090"/>
      <c r="B40" s="1093"/>
      <c r="C40" s="1111"/>
      <c r="D40" s="1111"/>
      <c r="E40" s="1410" t="str">
        <f>+E7</f>
        <v>1.º trimestre</v>
      </c>
      <c r="F40" s="1410"/>
      <c r="G40" s="1410" t="str">
        <f>+G7</f>
        <v>2.º trimestre</v>
      </c>
      <c r="H40" s="1410"/>
      <c r="I40" s="1410" t="str">
        <f>+I7</f>
        <v>3.º trimestre</v>
      </c>
      <c r="J40" s="1410"/>
      <c r="K40" s="1410" t="str">
        <f>+K7</f>
        <v>4.º trimestre</v>
      </c>
      <c r="L40" s="1410"/>
      <c r="M40" s="1410" t="str">
        <f>+M7</f>
        <v>1.º trimestre</v>
      </c>
      <c r="N40" s="1410"/>
      <c r="O40" s="1205"/>
      <c r="P40" s="1090"/>
    </row>
    <row r="41" spans="1:16" ht="11.25" customHeight="1">
      <c r="A41" s="1090"/>
      <c r="B41" s="1097"/>
      <c r="C41" s="1111"/>
      <c r="D41" s="1111"/>
      <c r="E41" s="803" t="s">
        <v>165</v>
      </c>
      <c r="F41" s="803" t="s">
        <v>107</v>
      </c>
      <c r="G41" s="803" t="s">
        <v>165</v>
      </c>
      <c r="H41" s="803" t="s">
        <v>107</v>
      </c>
      <c r="I41" s="804" t="s">
        <v>165</v>
      </c>
      <c r="J41" s="804" t="s">
        <v>107</v>
      </c>
      <c r="K41" s="804" t="s">
        <v>165</v>
      </c>
      <c r="L41" s="804" t="s">
        <v>107</v>
      </c>
      <c r="M41" s="804" t="s">
        <v>165</v>
      </c>
      <c r="N41" s="804" t="s">
        <v>107</v>
      </c>
      <c r="O41" s="1206"/>
      <c r="P41" s="1090"/>
    </row>
    <row r="42" spans="1:16" s="1115" customFormat="1" ht="18.75" customHeight="1">
      <c r="A42" s="1112"/>
      <c r="B42" s="1113"/>
      <c r="C42" s="1406" t="s">
        <v>490</v>
      </c>
      <c r="D42" s="1406"/>
      <c r="E42" s="1207">
        <v>788.1</v>
      </c>
      <c r="F42" s="1207">
        <f>+E42/E$42*100</f>
        <v>100</v>
      </c>
      <c r="G42" s="1207">
        <v>728.9</v>
      </c>
      <c r="H42" s="1207">
        <f>+G42/G$42*100</f>
        <v>100</v>
      </c>
      <c r="I42" s="1207">
        <v>688.9</v>
      </c>
      <c r="J42" s="1207">
        <f>+I42/I$42*100</f>
        <v>100</v>
      </c>
      <c r="K42" s="1207">
        <v>698.3</v>
      </c>
      <c r="L42" s="1207">
        <f>+K42/K$42*100</f>
        <v>100</v>
      </c>
      <c r="M42" s="1207">
        <v>712.9</v>
      </c>
      <c r="N42" s="1207">
        <f>+M42/M$42*100</f>
        <v>100</v>
      </c>
      <c r="O42" s="1206"/>
      <c r="P42" s="1112"/>
    </row>
    <row r="43" spans="1:16" s="1169" customFormat="1" ht="14.25" customHeight="1">
      <c r="A43" s="1166"/>
      <c r="B43" s="1103"/>
      <c r="C43" s="790"/>
      <c r="D43" s="787" t="s">
        <v>491</v>
      </c>
      <c r="E43" s="1208">
        <v>500.9</v>
      </c>
      <c r="F43" s="1208">
        <f>+E43/E$42*100</f>
        <v>63.557924121304396</v>
      </c>
      <c r="G43" s="1208">
        <v>491.3</v>
      </c>
      <c r="H43" s="1208">
        <f>+G43/G$42*100</f>
        <v>67.40293593085471</v>
      </c>
      <c r="I43" s="1208">
        <v>460.9</v>
      </c>
      <c r="J43" s="1208">
        <f>+I43/I$42*100</f>
        <v>66.903759616780377</v>
      </c>
      <c r="K43" s="1208">
        <v>450.1</v>
      </c>
      <c r="L43" s="1208">
        <f>+K43/K$42*100</f>
        <v>64.456537304883298</v>
      </c>
      <c r="M43" s="1208">
        <v>459.9</v>
      </c>
      <c r="N43" s="1208">
        <f>+M43/M$42*100</f>
        <v>64.51115163417029</v>
      </c>
      <c r="O43" s="1205"/>
      <c r="P43" s="1166"/>
    </row>
    <row r="44" spans="1:16" s="868" customFormat="1" ht="18.75" customHeight="1">
      <c r="A44" s="1133"/>
      <c r="B44" s="1134"/>
      <c r="C44" s="787" t="s">
        <v>479</v>
      </c>
      <c r="D44" s="794"/>
      <c r="E44" s="1208">
        <v>18.7</v>
      </c>
      <c r="F44" s="1208">
        <f>+E44/E$42*100</f>
        <v>2.3727953305418095</v>
      </c>
      <c r="G44" s="1208">
        <v>18.899999999999999</v>
      </c>
      <c r="H44" s="1208">
        <f>+G44/G$42*100</f>
        <v>2.5929482782274658</v>
      </c>
      <c r="I44" s="1208">
        <v>14.4</v>
      </c>
      <c r="J44" s="1208">
        <f>+I44/I$42*100</f>
        <v>2.0902888663086081</v>
      </c>
      <c r="K44" s="1208">
        <v>15.8</v>
      </c>
      <c r="L44" s="1208">
        <f>+K44/K$42*100</f>
        <v>2.2626378347415157</v>
      </c>
      <c r="M44" s="1208">
        <v>16</v>
      </c>
      <c r="N44" s="1208">
        <f>+M44/M$42*100</f>
        <v>2.2443540468508907</v>
      </c>
      <c r="O44" s="1209"/>
      <c r="P44" s="1133"/>
    </row>
    <row r="45" spans="1:16" s="1169" customFormat="1" ht="14.25" customHeight="1">
      <c r="A45" s="1166"/>
      <c r="B45" s="1103"/>
      <c r="C45" s="790"/>
      <c r="D45" s="1083" t="s">
        <v>491</v>
      </c>
      <c r="E45" s="1210">
        <v>14.4</v>
      </c>
      <c r="F45" s="1210">
        <f>+E45/E44*100</f>
        <v>77.005347593582897</v>
      </c>
      <c r="G45" s="1210">
        <v>16.7</v>
      </c>
      <c r="H45" s="1210">
        <f>+G45/G44*100</f>
        <v>88.359788359788354</v>
      </c>
      <c r="I45" s="1210">
        <v>10.9</v>
      </c>
      <c r="J45" s="1210">
        <f>+I45/I44*100</f>
        <v>75.694444444444443</v>
      </c>
      <c r="K45" s="1210">
        <v>12.3</v>
      </c>
      <c r="L45" s="1210">
        <f>+K45/K44*100</f>
        <v>77.848101265822791</v>
      </c>
      <c r="M45" s="1210">
        <v>12.1</v>
      </c>
      <c r="N45" s="1210">
        <f>+M45/M44*100</f>
        <v>75.625</v>
      </c>
      <c r="O45" s="1148"/>
      <c r="P45" s="1166"/>
    </row>
    <row r="46" spans="1:16" s="868" customFormat="1" ht="18.75" customHeight="1">
      <c r="A46" s="1133"/>
      <c r="B46" s="1134"/>
      <c r="C46" s="787" t="s">
        <v>480</v>
      </c>
      <c r="D46" s="794"/>
      <c r="E46" s="1208">
        <v>115.1</v>
      </c>
      <c r="F46" s="1208">
        <f>+E46/E$42*100</f>
        <v>14.604745590661084</v>
      </c>
      <c r="G46" s="1208">
        <v>105.9</v>
      </c>
      <c r="H46" s="1208">
        <f>+G46/G$42*100</f>
        <v>14.528741939909454</v>
      </c>
      <c r="I46" s="1208">
        <v>98.7</v>
      </c>
      <c r="J46" s="1208">
        <f>+I46/I$42*100</f>
        <v>14.327188271156919</v>
      </c>
      <c r="K46" s="1208">
        <v>94.4</v>
      </c>
      <c r="L46" s="1208">
        <f>+K46/K$42*100</f>
        <v>13.518545037949306</v>
      </c>
      <c r="M46" s="1208">
        <v>100.9</v>
      </c>
      <c r="N46" s="1208">
        <f>+M46/M$42*100</f>
        <v>14.153457707953432</v>
      </c>
      <c r="O46" s="1209"/>
      <c r="P46" s="1133"/>
    </row>
    <row r="47" spans="1:16" s="1169" customFormat="1" ht="14.25" customHeight="1">
      <c r="A47" s="1166"/>
      <c r="B47" s="1103"/>
      <c r="C47" s="790"/>
      <c r="D47" s="1083" t="s">
        <v>491</v>
      </c>
      <c r="E47" s="1210">
        <v>82</v>
      </c>
      <c r="F47" s="1210">
        <f>+E47/E46*100</f>
        <v>71.242397914856653</v>
      </c>
      <c r="G47" s="1210">
        <v>81</v>
      </c>
      <c r="H47" s="1210">
        <f>+G47/G46*100</f>
        <v>76.487252124645892</v>
      </c>
      <c r="I47" s="1210">
        <v>78.099999999999994</v>
      </c>
      <c r="J47" s="1210">
        <f>+I47/I46*100</f>
        <v>79.128672745694018</v>
      </c>
      <c r="K47" s="1210">
        <v>74.900000000000006</v>
      </c>
      <c r="L47" s="1210">
        <f>+K47/K46*100</f>
        <v>79.343220338983059</v>
      </c>
      <c r="M47" s="1210">
        <v>73.900000000000006</v>
      </c>
      <c r="N47" s="1210">
        <f>+M47/M46*100</f>
        <v>73.240832507433112</v>
      </c>
      <c r="O47" s="1148"/>
      <c r="P47" s="1166"/>
    </row>
    <row r="48" spans="1:16" s="868" customFormat="1" ht="18.75" customHeight="1">
      <c r="A48" s="1133"/>
      <c r="B48" s="1134"/>
      <c r="C48" s="787" t="s">
        <v>481</v>
      </c>
      <c r="D48" s="794"/>
      <c r="E48" s="1208">
        <v>112.7</v>
      </c>
      <c r="F48" s="1208">
        <f>+E48/E$42*100</f>
        <v>14.300215708666414</v>
      </c>
      <c r="G48" s="1208">
        <v>102.8</v>
      </c>
      <c r="H48" s="1208">
        <f>+G48/G$42*100</f>
        <v>14.103443545067911</v>
      </c>
      <c r="I48" s="1208">
        <v>98.9</v>
      </c>
      <c r="J48" s="1208">
        <f>+I48/I$42*100</f>
        <v>14.356220060966759</v>
      </c>
      <c r="K48" s="1208">
        <v>103.5</v>
      </c>
      <c r="L48" s="1208">
        <f>+K48/K$42*100</f>
        <v>14.821709866819418</v>
      </c>
      <c r="M48" s="1208">
        <v>97.6</v>
      </c>
      <c r="N48" s="1208">
        <f>+M48/M$42*100</f>
        <v>13.690559685790433</v>
      </c>
      <c r="O48" s="1127"/>
      <c r="P48" s="1133"/>
    </row>
    <row r="49" spans="1:16" s="1169" customFormat="1" ht="14.25" customHeight="1">
      <c r="A49" s="1166"/>
      <c r="B49" s="1103"/>
      <c r="C49" s="790"/>
      <c r="D49" s="1083" t="s">
        <v>491</v>
      </c>
      <c r="E49" s="1210">
        <v>78.400000000000006</v>
      </c>
      <c r="F49" s="1210">
        <f>+E49/E48*100</f>
        <v>69.565217391304344</v>
      </c>
      <c r="G49" s="1210">
        <v>71.7</v>
      </c>
      <c r="H49" s="1210">
        <f>+G49/G48*100</f>
        <v>69.747081712062268</v>
      </c>
      <c r="I49" s="1210">
        <v>72.5</v>
      </c>
      <c r="J49" s="1210">
        <f>+I49/I48*100</f>
        <v>73.306370070778556</v>
      </c>
      <c r="K49" s="1210">
        <v>68.2</v>
      </c>
      <c r="L49" s="1210">
        <f>+K49/K48*100</f>
        <v>65.893719806763286</v>
      </c>
      <c r="M49" s="1210">
        <v>64</v>
      </c>
      <c r="N49" s="1210">
        <f>+M49/M48*100</f>
        <v>65.573770491803288</v>
      </c>
      <c r="O49" s="1111"/>
      <c r="P49" s="1166"/>
    </row>
    <row r="50" spans="1:16" s="868" customFormat="1" ht="18.75" customHeight="1">
      <c r="A50" s="1133"/>
      <c r="B50" s="1134"/>
      <c r="C50" s="787" t="s">
        <v>482</v>
      </c>
      <c r="D50" s="794"/>
      <c r="E50" s="1208">
        <v>203.6</v>
      </c>
      <c r="F50" s="1208">
        <f>+E50/E$42*100</f>
        <v>25.834284989214567</v>
      </c>
      <c r="G50" s="1208">
        <v>196</v>
      </c>
      <c r="H50" s="1208">
        <f>+G50/G$42*100</f>
        <v>26.889833996432984</v>
      </c>
      <c r="I50" s="1208">
        <v>178.6</v>
      </c>
      <c r="J50" s="1208">
        <f>+I50/I$42*100</f>
        <v>25.925388300188708</v>
      </c>
      <c r="K50" s="1208">
        <v>169.8</v>
      </c>
      <c r="L50" s="1208">
        <f>+K50/K$42*100</f>
        <v>24.316196477158815</v>
      </c>
      <c r="M50" s="1208">
        <v>179.6</v>
      </c>
      <c r="N50" s="1208">
        <f>+M50/M$42*100</f>
        <v>25.192874175901249</v>
      </c>
      <c r="O50" s="1127"/>
      <c r="P50" s="1133"/>
    </row>
    <row r="51" spans="1:16" s="1169" customFormat="1" ht="14.25" customHeight="1">
      <c r="A51" s="1166"/>
      <c r="B51" s="1211"/>
      <c r="C51" s="790"/>
      <c r="D51" s="1083" t="s">
        <v>491</v>
      </c>
      <c r="E51" s="1210">
        <v>131.19999999999999</v>
      </c>
      <c r="F51" s="1210">
        <f>+E51/E50*100</f>
        <v>64.440078585461691</v>
      </c>
      <c r="G51" s="1210">
        <v>135.69999999999999</v>
      </c>
      <c r="H51" s="1210">
        <f>+G51/G50*100</f>
        <v>69.23469387755101</v>
      </c>
      <c r="I51" s="1210">
        <v>114.6</v>
      </c>
      <c r="J51" s="1210">
        <f>+I51/I50*100</f>
        <v>64.165733482642779</v>
      </c>
      <c r="K51" s="1210">
        <v>109.8</v>
      </c>
      <c r="L51" s="1210">
        <f>+K51/K50*100</f>
        <v>64.664310954063595</v>
      </c>
      <c r="M51" s="1210">
        <v>120.1</v>
      </c>
      <c r="N51" s="1210">
        <f>+M51/M50*100</f>
        <v>66.870824053452111</v>
      </c>
      <c r="O51" s="1111"/>
      <c r="P51" s="1166"/>
    </row>
    <row r="52" spans="1:16" s="868" customFormat="1" ht="18.75" customHeight="1">
      <c r="A52" s="1133"/>
      <c r="B52" s="1134"/>
      <c r="C52" s="787" t="s">
        <v>483</v>
      </c>
      <c r="D52" s="794"/>
      <c r="E52" s="1208">
        <v>214.4</v>
      </c>
      <c r="F52" s="1208">
        <f>+E52/E$42*100</f>
        <v>27.204669458190583</v>
      </c>
      <c r="G52" s="1208">
        <v>185.3</v>
      </c>
      <c r="H52" s="1208">
        <f>+G52/G$42*100</f>
        <v>25.421868569076693</v>
      </c>
      <c r="I52" s="1208">
        <v>183.2</v>
      </c>
      <c r="J52" s="1208">
        <f>+I52/I$42*100</f>
        <v>26.593119465815068</v>
      </c>
      <c r="K52" s="1208">
        <v>196</v>
      </c>
      <c r="L52" s="1208">
        <f>+K52/K$42*100</f>
        <v>28.068165544894747</v>
      </c>
      <c r="M52" s="1208">
        <v>199.1</v>
      </c>
      <c r="N52" s="1208">
        <f>+M52/M$42*100</f>
        <v>27.928180670500772</v>
      </c>
      <c r="O52" s="1127"/>
      <c r="P52" s="1133"/>
    </row>
    <row r="53" spans="1:16" s="1169" customFormat="1" ht="14.25" customHeight="1">
      <c r="A53" s="1166"/>
      <c r="B53" s="1211"/>
      <c r="C53" s="790"/>
      <c r="D53" s="1083" t="s">
        <v>491</v>
      </c>
      <c r="E53" s="1210">
        <v>127.8</v>
      </c>
      <c r="F53" s="1210">
        <f>+E53/E52*100</f>
        <v>59.608208955223873</v>
      </c>
      <c r="G53" s="1210">
        <v>113.7</v>
      </c>
      <c r="H53" s="1210">
        <f>+G53/G52*100</f>
        <v>61.359956826767402</v>
      </c>
      <c r="I53" s="1210">
        <v>116.7</v>
      </c>
      <c r="J53" s="1210">
        <f>+I53/I52*100</f>
        <v>63.700873362445421</v>
      </c>
      <c r="K53" s="1210">
        <v>115.3</v>
      </c>
      <c r="L53" s="1210">
        <f>+K53/K52*100</f>
        <v>58.826530612244895</v>
      </c>
      <c r="M53" s="1210">
        <v>122.5</v>
      </c>
      <c r="N53" s="1210">
        <f>+M53/M52*100</f>
        <v>61.526870919136115</v>
      </c>
      <c r="O53" s="1111"/>
      <c r="P53" s="1166"/>
    </row>
    <row r="54" spans="1:16" s="868" customFormat="1" ht="18.75" customHeight="1">
      <c r="A54" s="1133"/>
      <c r="B54" s="1134"/>
      <c r="C54" s="787" t="s">
        <v>488</v>
      </c>
      <c r="D54" s="794"/>
      <c r="E54" s="1208">
        <v>123.6</v>
      </c>
      <c r="F54" s="1208">
        <f>+E54/E$42*100</f>
        <v>15.683288922725541</v>
      </c>
      <c r="G54" s="1208">
        <v>120.1</v>
      </c>
      <c r="H54" s="1208">
        <f>+G54/G$42*100</f>
        <v>16.476882974344903</v>
      </c>
      <c r="I54" s="1208">
        <v>115.1</v>
      </c>
      <c r="J54" s="1208">
        <f>+I54/I$42*100</f>
        <v>16.70779503556394</v>
      </c>
      <c r="K54" s="1208">
        <v>118.7</v>
      </c>
      <c r="L54" s="1208">
        <f>+K54/K$42*100</f>
        <v>16.998424745811256</v>
      </c>
      <c r="M54" s="1208">
        <v>119.8</v>
      </c>
      <c r="N54" s="1208">
        <f>+M54/M$42*100</f>
        <v>16.804600925796045</v>
      </c>
      <c r="O54" s="1127"/>
      <c r="P54" s="1133"/>
    </row>
    <row r="55" spans="1:16" s="1169" customFormat="1" ht="14.25" customHeight="1">
      <c r="A55" s="1166"/>
      <c r="B55" s="1211"/>
      <c r="C55" s="790"/>
      <c r="D55" s="1083" t="s">
        <v>491</v>
      </c>
      <c r="E55" s="1210">
        <v>67.099999999999994</v>
      </c>
      <c r="F55" s="1210">
        <f>+E55/E54*100</f>
        <v>54.288025889967642</v>
      </c>
      <c r="G55" s="1210">
        <v>72.599999999999994</v>
      </c>
      <c r="H55" s="1210">
        <f>+G55/G54*100</f>
        <v>60.449625312239796</v>
      </c>
      <c r="I55" s="1210">
        <v>68.2</v>
      </c>
      <c r="J55" s="1210">
        <f>+I55/I54*100</f>
        <v>59.252823631624686</v>
      </c>
      <c r="K55" s="1210">
        <v>69.7</v>
      </c>
      <c r="L55" s="1210">
        <f>+K55/K54*100</f>
        <v>58.719460825610781</v>
      </c>
      <c r="M55" s="1210">
        <v>67.400000000000006</v>
      </c>
      <c r="N55" s="1210">
        <f>+M55/M54*100</f>
        <v>56.260434056761277</v>
      </c>
      <c r="O55" s="1111"/>
      <c r="P55" s="1166"/>
    </row>
    <row r="56" spans="1:16" s="868" customFormat="1" ht="13.5" customHeight="1">
      <c r="A56" s="898"/>
      <c r="B56" s="899"/>
      <c r="C56" s="900" t="s">
        <v>451</v>
      </c>
      <c r="D56" s="901"/>
      <c r="E56" s="902"/>
      <c r="F56" s="1144"/>
      <c r="G56" s="902"/>
      <c r="H56" s="1144"/>
      <c r="I56" s="902"/>
      <c r="J56" s="1144"/>
      <c r="K56" s="902"/>
      <c r="L56" s="1144"/>
      <c r="M56" s="902"/>
      <c r="N56" s="1144"/>
      <c r="O56" s="903"/>
      <c r="P56" s="894"/>
    </row>
    <row r="57" spans="1:16" s="1214" customFormat="1" ht="13.5" customHeight="1">
      <c r="A57" s="1212"/>
      <c r="B57" s="1134"/>
      <c r="C57" s="1146" t="s">
        <v>444</v>
      </c>
      <c r="D57" s="790"/>
      <c r="E57" s="1441" t="s">
        <v>88</v>
      </c>
      <c r="F57" s="1441"/>
      <c r="G57" s="1441"/>
      <c r="H57" s="1441"/>
      <c r="I57" s="1441"/>
      <c r="J57" s="1441"/>
      <c r="K57" s="1441"/>
      <c r="L57" s="1441"/>
      <c r="M57" s="1441"/>
      <c r="N57" s="1441"/>
      <c r="O57" s="1213"/>
      <c r="P57" s="1212"/>
    </row>
    <row r="58" spans="1:16" ht="13.5" customHeight="1">
      <c r="A58" s="1090"/>
      <c r="B58" s="1215">
        <v>8</v>
      </c>
      <c r="C58" s="1407">
        <v>42156</v>
      </c>
      <c r="D58" s="1407"/>
      <c r="E58" s="1084"/>
      <c r="F58" s="1084"/>
      <c r="G58" s="1084"/>
      <c r="H58" s="1084"/>
      <c r="I58" s="1084"/>
      <c r="J58" s="1084"/>
      <c r="K58" s="1084"/>
      <c r="L58" s="1084"/>
      <c r="M58" s="1084"/>
      <c r="N58" s="1084"/>
      <c r="O58" s="1216"/>
      <c r="P58" s="1090"/>
    </row>
  </sheetData>
  <mergeCells count="161">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2:D42"/>
    <mergeCell ref="E57:N57"/>
    <mergeCell ref="C58:D58"/>
    <mergeCell ref="C38:D39"/>
    <mergeCell ref="E40:F40"/>
    <mergeCell ref="G40:H40"/>
    <mergeCell ref="I40:J40"/>
    <mergeCell ref="K40:L40"/>
    <mergeCell ref="M40:N40"/>
  </mergeCells>
  <conditionalFormatting sqref="E7:N7 E40:N40">
    <cfRule type="cellIs" dxfId="13"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sheetPr codeName="Folha5">
    <tabColor theme="5"/>
  </sheetPr>
  <dimension ref="A1:S61"/>
  <sheetViews>
    <sheetView zoomScaleNormal="100" workbookViewId="0"/>
  </sheetViews>
  <sheetFormatPr defaultRowHeight="12.75"/>
  <cols>
    <col min="1" max="1" width="1" style="139" customWidth="1"/>
    <col min="2" max="2" width="2.5703125" style="139" customWidth="1"/>
    <col min="3" max="3" width="1" style="139" customWidth="1"/>
    <col min="4" max="4" width="24.7109375" style="139" customWidth="1"/>
    <col min="5" max="17" width="5.42578125" style="139" customWidth="1"/>
    <col min="18" max="18" width="2.5703125" style="139" customWidth="1"/>
    <col min="19" max="19" width="1" style="139" customWidth="1"/>
    <col min="20" max="16384" width="9.140625" style="139"/>
  </cols>
  <sheetData>
    <row r="1" spans="1:19" ht="13.5" customHeight="1">
      <c r="A1" s="138"/>
      <c r="B1" s="1460" t="s">
        <v>445</v>
      </c>
      <c r="C1" s="1460"/>
      <c r="D1" s="1460"/>
      <c r="E1" s="140"/>
      <c r="F1" s="140"/>
      <c r="G1" s="140"/>
      <c r="H1" s="140"/>
      <c r="I1" s="140"/>
      <c r="J1" s="140"/>
      <c r="K1" s="140"/>
      <c r="L1" s="140"/>
      <c r="M1" s="140"/>
      <c r="N1" s="140"/>
      <c r="O1" s="140"/>
      <c r="P1" s="140"/>
      <c r="Q1" s="140"/>
      <c r="R1" s="140"/>
      <c r="S1" s="138"/>
    </row>
    <row r="2" spans="1:19" ht="6" customHeight="1">
      <c r="A2" s="138"/>
      <c r="B2" s="619"/>
      <c r="C2" s="619"/>
      <c r="D2" s="619"/>
      <c r="E2" s="237"/>
      <c r="F2" s="237"/>
      <c r="G2" s="237"/>
      <c r="H2" s="237"/>
      <c r="I2" s="237"/>
      <c r="J2" s="237"/>
      <c r="K2" s="237"/>
      <c r="L2" s="237"/>
      <c r="M2" s="237"/>
      <c r="N2" s="237"/>
      <c r="O2" s="237"/>
      <c r="P2" s="237"/>
      <c r="Q2" s="237"/>
      <c r="R2" s="238"/>
      <c r="S2" s="140"/>
    </row>
    <row r="3" spans="1:19" ht="10.5" customHeight="1" thickBot="1">
      <c r="A3" s="138"/>
      <c r="B3" s="140"/>
      <c r="C3" s="140"/>
      <c r="D3" s="140"/>
      <c r="E3" s="591"/>
      <c r="F3" s="591"/>
      <c r="G3" s="140"/>
      <c r="H3" s="140"/>
      <c r="I3" s="140"/>
      <c r="J3" s="140"/>
      <c r="K3" s="140"/>
      <c r="L3" s="140"/>
      <c r="M3" s="140"/>
      <c r="N3" s="140"/>
      <c r="O3" s="140"/>
      <c r="P3" s="591"/>
      <c r="Q3" s="591" t="s">
        <v>70</v>
      </c>
      <c r="R3" s="239"/>
      <c r="S3" s="140"/>
    </row>
    <row r="4" spans="1:19" ht="13.5" customHeight="1" thickBot="1">
      <c r="A4" s="138"/>
      <c r="B4" s="140"/>
      <c r="C4" s="407" t="s">
        <v>446</v>
      </c>
      <c r="D4" s="412"/>
      <c r="E4" s="413"/>
      <c r="F4" s="413"/>
      <c r="G4" s="413"/>
      <c r="H4" s="413"/>
      <c r="I4" s="413"/>
      <c r="J4" s="413"/>
      <c r="K4" s="413"/>
      <c r="L4" s="413"/>
      <c r="M4" s="413"/>
      <c r="N4" s="413"/>
      <c r="O4" s="413"/>
      <c r="P4" s="413"/>
      <c r="Q4" s="414"/>
      <c r="R4" s="239"/>
      <c r="S4" s="140"/>
    </row>
    <row r="5" spans="1:19" ht="12" customHeight="1">
      <c r="A5" s="138"/>
      <c r="B5" s="140"/>
      <c r="C5" s="949" t="s">
        <v>78</v>
      </c>
      <c r="D5" s="949"/>
      <c r="E5" s="187"/>
      <c r="F5" s="187"/>
      <c r="G5" s="187"/>
      <c r="H5" s="187"/>
      <c r="I5" s="187"/>
      <c r="J5" s="187"/>
      <c r="K5" s="187"/>
      <c r="L5" s="187"/>
      <c r="M5" s="187"/>
      <c r="N5" s="187"/>
      <c r="O5" s="187"/>
      <c r="P5" s="187"/>
      <c r="Q5" s="187"/>
      <c r="R5" s="239"/>
      <c r="S5" s="140"/>
    </row>
    <row r="6" spans="1:19" s="99" customFormat="1" ht="13.5" customHeight="1">
      <c r="A6" s="165"/>
      <c r="B6" s="174"/>
      <c r="C6" s="1457" t="s">
        <v>129</v>
      </c>
      <c r="D6" s="1458"/>
      <c r="E6" s="1458"/>
      <c r="F6" s="1458"/>
      <c r="G6" s="1458"/>
      <c r="H6" s="1458"/>
      <c r="I6" s="1458"/>
      <c r="J6" s="1458"/>
      <c r="K6" s="1458"/>
      <c r="L6" s="1458"/>
      <c r="M6" s="1458"/>
      <c r="N6" s="1458"/>
      <c r="O6" s="1458"/>
      <c r="P6" s="1458"/>
      <c r="Q6" s="1459"/>
      <c r="R6" s="239"/>
      <c r="S6" s="4"/>
    </row>
    <row r="7" spans="1:19" s="99" customFormat="1" ht="3.75" customHeight="1">
      <c r="A7" s="165"/>
      <c r="B7" s="174"/>
      <c r="C7" s="950"/>
      <c r="D7" s="950"/>
      <c r="E7" s="951"/>
      <c r="F7" s="951"/>
      <c r="G7" s="951"/>
      <c r="H7" s="951"/>
      <c r="I7" s="951"/>
      <c r="J7" s="951"/>
      <c r="K7" s="951"/>
      <c r="L7" s="951"/>
      <c r="M7" s="951"/>
      <c r="N7" s="951"/>
      <c r="O7" s="951"/>
      <c r="P7" s="951"/>
      <c r="Q7" s="951"/>
      <c r="R7" s="239"/>
      <c r="S7" s="4"/>
    </row>
    <row r="8" spans="1:19" s="99" customFormat="1" ht="13.5" customHeight="1">
      <c r="A8" s="165"/>
      <c r="B8" s="174"/>
      <c r="C8" s="951"/>
      <c r="D8" s="951"/>
      <c r="E8" s="1461">
        <v>2014</v>
      </c>
      <c r="F8" s="1461"/>
      <c r="G8" s="1461"/>
      <c r="H8" s="1461"/>
      <c r="I8" s="1461"/>
      <c r="J8" s="1461"/>
      <c r="K8" s="1461"/>
      <c r="L8" s="1461"/>
      <c r="M8" s="1461"/>
      <c r="N8" s="1461">
        <v>2015</v>
      </c>
      <c r="O8" s="1461"/>
      <c r="P8" s="1461"/>
      <c r="Q8" s="1461"/>
      <c r="R8" s="239"/>
      <c r="S8" s="4"/>
    </row>
    <row r="9" spans="1:19" ht="12.75" customHeight="1">
      <c r="A9" s="138"/>
      <c r="B9" s="140"/>
      <c r="C9" s="1452"/>
      <c r="D9" s="1452"/>
      <c r="E9" s="743" t="s">
        <v>101</v>
      </c>
      <c r="F9" s="743" t="s">
        <v>100</v>
      </c>
      <c r="G9" s="743" t="s">
        <v>99</v>
      </c>
      <c r="H9" s="743" t="s">
        <v>98</v>
      </c>
      <c r="I9" s="743" t="s">
        <v>97</v>
      </c>
      <c r="J9" s="743" t="s">
        <v>96</v>
      </c>
      <c r="K9" s="743" t="s">
        <v>95</v>
      </c>
      <c r="L9" s="743" t="s">
        <v>94</v>
      </c>
      <c r="M9" s="743" t="s">
        <v>93</v>
      </c>
      <c r="N9" s="743" t="s">
        <v>104</v>
      </c>
      <c r="O9" s="743" t="s">
        <v>103</v>
      </c>
      <c r="P9" s="743" t="s">
        <v>102</v>
      </c>
      <c r="Q9" s="743" t="s">
        <v>101</v>
      </c>
      <c r="R9" s="239"/>
      <c r="S9" s="140"/>
    </row>
    <row r="10" spans="1:19" ht="3.75" customHeight="1">
      <c r="A10" s="138"/>
      <c r="B10" s="140"/>
      <c r="C10" s="909"/>
      <c r="D10" s="909"/>
      <c r="E10" s="907"/>
      <c r="F10" s="907"/>
      <c r="G10" s="907"/>
      <c r="H10" s="907"/>
      <c r="I10" s="907"/>
      <c r="J10" s="907"/>
      <c r="K10" s="907"/>
      <c r="L10" s="907"/>
      <c r="M10" s="907"/>
      <c r="N10" s="907"/>
      <c r="O10" s="907"/>
      <c r="P10" s="907"/>
      <c r="Q10" s="907"/>
      <c r="R10" s="239"/>
      <c r="S10" s="140"/>
    </row>
    <row r="11" spans="1:19" ht="13.5" customHeight="1">
      <c r="A11" s="138"/>
      <c r="B11" s="140"/>
      <c r="C11" s="1455" t="s">
        <v>426</v>
      </c>
      <c r="D11" s="1456"/>
      <c r="E11" s="908"/>
      <c r="F11" s="908"/>
      <c r="G11" s="908"/>
      <c r="H11" s="908"/>
      <c r="I11" s="908"/>
      <c r="J11" s="908"/>
      <c r="K11" s="908"/>
      <c r="L11" s="908"/>
      <c r="M11" s="908"/>
      <c r="N11" s="908"/>
      <c r="O11" s="908"/>
      <c r="P11" s="908"/>
      <c r="Q11" s="908"/>
      <c r="R11" s="239"/>
      <c r="S11" s="140"/>
    </row>
    <row r="12" spans="1:19" s="173" customFormat="1" ht="13.5" customHeight="1">
      <c r="A12" s="165"/>
      <c r="B12" s="174"/>
      <c r="D12" s="955" t="s">
        <v>68</v>
      </c>
      <c r="E12" s="910">
        <v>132</v>
      </c>
      <c r="F12" s="910">
        <v>104</v>
      </c>
      <c r="G12" s="910">
        <v>97</v>
      </c>
      <c r="H12" s="910">
        <v>86</v>
      </c>
      <c r="I12" s="910">
        <v>82</v>
      </c>
      <c r="J12" s="910">
        <v>72</v>
      </c>
      <c r="K12" s="910">
        <v>80</v>
      </c>
      <c r="L12" s="910">
        <v>106</v>
      </c>
      <c r="M12" s="910">
        <v>99</v>
      </c>
      <c r="N12" s="910">
        <v>108</v>
      </c>
      <c r="O12" s="910">
        <v>112</v>
      </c>
      <c r="P12" s="910">
        <v>118</v>
      </c>
      <c r="Q12" s="910">
        <v>102</v>
      </c>
      <c r="R12" s="239"/>
      <c r="S12" s="140"/>
    </row>
    <row r="13" spans="1:19" s="162" customFormat="1" ht="18.75" customHeight="1">
      <c r="A13" s="165"/>
      <c r="B13" s="174"/>
      <c r="C13" s="618"/>
      <c r="D13" s="240"/>
      <c r="E13" s="167"/>
      <c r="F13" s="167"/>
      <c r="G13" s="167"/>
      <c r="H13" s="167"/>
      <c r="I13" s="167"/>
      <c r="J13" s="167"/>
      <c r="K13" s="167"/>
      <c r="L13" s="167"/>
      <c r="M13" s="167"/>
      <c r="N13" s="167"/>
      <c r="O13" s="167"/>
      <c r="P13" s="167"/>
      <c r="Q13" s="167"/>
      <c r="R13" s="239"/>
      <c r="S13" s="140"/>
    </row>
    <row r="14" spans="1:19" s="162" customFormat="1" ht="13.5" customHeight="1">
      <c r="A14" s="165"/>
      <c r="B14" s="174"/>
      <c r="C14" s="1455" t="s">
        <v>147</v>
      </c>
      <c r="D14" s="1456"/>
      <c r="E14" s="167"/>
      <c r="F14" s="167"/>
      <c r="G14" s="167"/>
      <c r="H14" s="167"/>
      <c r="I14" s="167"/>
      <c r="J14" s="167"/>
      <c r="K14" s="167"/>
      <c r="L14" s="167"/>
      <c r="M14" s="167"/>
      <c r="N14" s="167"/>
      <c r="O14" s="167"/>
      <c r="P14" s="167"/>
      <c r="Q14" s="167"/>
      <c r="R14" s="239"/>
      <c r="S14" s="140"/>
    </row>
    <row r="15" spans="1:19" s="169" customFormat="1" ht="13.5" customHeight="1">
      <c r="A15" s="165"/>
      <c r="B15" s="174"/>
      <c r="D15" s="955" t="s">
        <v>68</v>
      </c>
      <c r="E15" s="943">
        <v>1464</v>
      </c>
      <c r="F15" s="943">
        <v>827</v>
      </c>
      <c r="G15" s="943">
        <v>819</v>
      </c>
      <c r="H15" s="943">
        <v>740</v>
      </c>
      <c r="I15" s="943">
        <v>815</v>
      </c>
      <c r="J15" s="943">
        <v>789</v>
      </c>
      <c r="K15" s="943">
        <v>881</v>
      </c>
      <c r="L15" s="943">
        <v>1537</v>
      </c>
      <c r="M15" s="943">
        <v>1692</v>
      </c>
      <c r="N15" s="943">
        <v>1473</v>
      </c>
      <c r="O15" s="943">
        <v>1555</v>
      </c>
      <c r="P15" s="943">
        <v>1581</v>
      </c>
      <c r="Q15" s="943">
        <v>1528</v>
      </c>
      <c r="R15" s="242"/>
      <c r="S15" s="163"/>
    </row>
    <row r="16" spans="1:19" s="144" customFormat="1" ht="26.25" customHeight="1">
      <c r="A16" s="974"/>
      <c r="B16" s="143"/>
      <c r="C16" s="975"/>
      <c r="D16" s="976" t="s">
        <v>615</v>
      </c>
      <c r="E16" s="977">
        <v>718</v>
      </c>
      <c r="F16" s="977">
        <v>462</v>
      </c>
      <c r="G16" s="977">
        <v>399</v>
      </c>
      <c r="H16" s="977">
        <v>335</v>
      </c>
      <c r="I16" s="977">
        <v>490</v>
      </c>
      <c r="J16" s="977">
        <v>529</v>
      </c>
      <c r="K16" s="977">
        <v>646</v>
      </c>
      <c r="L16" s="977">
        <v>1036</v>
      </c>
      <c r="M16" s="977">
        <v>927</v>
      </c>
      <c r="N16" s="977">
        <v>986</v>
      </c>
      <c r="O16" s="977">
        <v>1087</v>
      </c>
      <c r="P16" s="977">
        <v>1130</v>
      </c>
      <c r="Q16" s="977">
        <v>1145</v>
      </c>
      <c r="R16" s="972"/>
      <c r="S16" s="143"/>
    </row>
    <row r="17" spans="1:19" s="162" customFormat="1" ht="18.75" customHeight="1">
      <c r="A17" s="165"/>
      <c r="B17" s="161"/>
      <c r="C17" s="618" t="s">
        <v>240</v>
      </c>
      <c r="D17" s="978" t="s">
        <v>616</v>
      </c>
      <c r="E17" s="964">
        <v>746</v>
      </c>
      <c r="F17" s="964">
        <v>365</v>
      </c>
      <c r="G17" s="964">
        <v>420</v>
      </c>
      <c r="H17" s="964">
        <v>405</v>
      </c>
      <c r="I17" s="964">
        <v>325</v>
      </c>
      <c r="J17" s="964">
        <v>260</v>
      </c>
      <c r="K17" s="964">
        <v>235</v>
      </c>
      <c r="L17" s="964">
        <v>501</v>
      </c>
      <c r="M17" s="964">
        <v>765</v>
      </c>
      <c r="N17" s="964">
        <v>487</v>
      </c>
      <c r="O17" s="964">
        <v>468</v>
      </c>
      <c r="P17" s="964">
        <v>451</v>
      </c>
      <c r="Q17" s="964">
        <v>383</v>
      </c>
      <c r="R17" s="239"/>
      <c r="S17" s="140"/>
    </row>
    <row r="18" spans="1:19" s="162" customFormat="1">
      <c r="A18" s="165"/>
      <c r="B18" s="161"/>
      <c r="C18" s="618"/>
      <c r="D18" s="243"/>
      <c r="E18" s="167"/>
      <c r="F18" s="167"/>
      <c r="G18" s="167"/>
      <c r="H18" s="167"/>
      <c r="I18" s="167"/>
      <c r="J18" s="167"/>
      <c r="K18" s="167"/>
      <c r="L18" s="167"/>
      <c r="M18" s="167"/>
      <c r="N18" s="167"/>
      <c r="O18" s="167"/>
      <c r="P18" s="167"/>
      <c r="Q18" s="167"/>
      <c r="R18" s="239"/>
      <c r="S18" s="140"/>
    </row>
    <row r="19" spans="1:19" s="162" customFormat="1" ht="13.5" customHeight="1">
      <c r="A19" s="165"/>
      <c r="B19" s="161"/>
      <c r="C19" s="618"/>
      <c r="D19" s="243"/>
      <c r="E19" s="158"/>
      <c r="F19" s="158"/>
      <c r="G19" s="158"/>
      <c r="H19" s="158"/>
      <c r="I19" s="158"/>
      <c r="J19" s="158"/>
      <c r="K19" s="158"/>
      <c r="L19" s="158"/>
      <c r="M19" s="158"/>
      <c r="N19" s="158"/>
      <c r="O19" s="158"/>
      <c r="P19" s="158"/>
      <c r="Q19" s="158"/>
      <c r="R19" s="239"/>
      <c r="S19" s="140"/>
    </row>
    <row r="20" spans="1:19" s="162" customFormat="1" ht="13.5" customHeight="1">
      <c r="A20" s="165"/>
      <c r="B20" s="161"/>
      <c r="C20" s="618"/>
      <c r="D20" s="499"/>
      <c r="E20" s="168"/>
      <c r="F20" s="168"/>
      <c r="G20" s="168"/>
      <c r="H20" s="168"/>
      <c r="I20" s="168"/>
      <c r="J20" s="168"/>
      <c r="K20" s="168"/>
      <c r="L20" s="168"/>
      <c r="M20" s="168"/>
      <c r="N20" s="168"/>
      <c r="O20" s="168"/>
      <c r="P20" s="168"/>
      <c r="Q20" s="168"/>
      <c r="R20" s="239"/>
      <c r="S20" s="140"/>
    </row>
    <row r="21" spans="1:19" s="162" customFormat="1" ht="13.5" customHeight="1">
      <c r="A21" s="165"/>
      <c r="B21" s="161"/>
      <c r="C21" s="618"/>
      <c r="D21" s="499"/>
      <c r="E21" s="168"/>
      <c r="F21" s="168"/>
      <c r="G21" s="168"/>
      <c r="H21" s="168"/>
      <c r="I21" s="168"/>
      <c r="J21" s="168"/>
      <c r="K21" s="168"/>
      <c r="L21" s="168"/>
      <c r="M21" s="168"/>
      <c r="N21" s="168"/>
      <c r="O21" s="168"/>
      <c r="P21" s="168"/>
      <c r="Q21" s="168"/>
      <c r="R21" s="239"/>
      <c r="S21" s="140"/>
    </row>
    <row r="22" spans="1:19" s="162" customFormat="1" ht="13.5" customHeight="1">
      <c r="A22" s="160"/>
      <c r="B22" s="161"/>
      <c r="C22" s="618"/>
      <c r="D22" s="499"/>
      <c r="E22" s="168"/>
      <c r="F22" s="168"/>
      <c r="G22" s="168"/>
      <c r="H22" s="168"/>
      <c r="I22" s="168"/>
      <c r="J22" s="168"/>
      <c r="K22" s="168"/>
      <c r="L22" s="168"/>
      <c r="M22" s="168"/>
      <c r="N22" s="168"/>
      <c r="O22" s="168"/>
      <c r="P22" s="168"/>
      <c r="Q22" s="168"/>
      <c r="R22" s="239"/>
      <c r="S22" s="140"/>
    </row>
    <row r="23" spans="1:19" s="162" customFormat="1" ht="13.5" customHeight="1">
      <c r="A23" s="160"/>
      <c r="B23" s="161"/>
      <c r="C23" s="618"/>
      <c r="D23" s="499"/>
      <c r="E23" s="168"/>
      <c r="F23" s="168"/>
      <c r="G23" s="168"/>
      <c r="H23" s="168"/>
      <c r="I23" s="168"/>
      <c r="J23" s="168"/>
      <c r="K23" s="168"/>
      <c r="L23" s="168"/>
      <c r="M23" s="168"/>
      <c r="N23" s="168"/>
      <c r="O23" s="168"/>
      <c r="P23" s="168"/>
      <c r="Q23" s="168"/>
      <c r="R23" s="239"/>
      <c r="S23" s="140"/>
    </row>
    <row r="24" spans="1:19" s="162" customFormat="1" ht="13.5" customHeight="1">
      <c r="A24" s="160"/>
      <c r="B24" s="161"/>
      <c r="C24" s="618"/>
      <c r="D24" s="499"/>
      <c r="E24" s="168"/>
      <c r="F24" s="168"/>
      <c r="G24" s="168"/>
      <c r="H24" s="168"/>
      <c r="I24" s="168"/>
      <c r="J24" s="168"/>
      <c r="K24" s="168"/>
      <c r="L24" s="168"/>
      <c r="M24" s="168"/>
      <c r="N24" s="168"/>
      <c r="O24" s="168"/>
      <c r="P24" s="168"/>
      <c r="Q24" s="168"/>
      <c r="R24" s="239"/>
      <c r="S24" s="140"/>
    </row>
    <row r="25" spans="1:19" s="162" customFormat="1" ht="13.5" customHeight="1">
      <c r="A25" s="160"/>
      <c r="B25" s="161"/>
      <c r="C25" s="618"/>
      <c r="D25" s="499"/>
      <c r="E25" s="168"/>
      <c r="F25" s="168"/>
      <c r="G25" s="168"/>
      <c r="H25" s="168"/>
      <c r="I25" s="168"/>
      <c r="J25" s="168"/>
      <c r="K25" s="168"/>
      <c r="L25" s="168"/>
      <c r="M25" s="168"/>
      <c r="N25" s="168"/>
      <c r="O25" s="168"/>
      <c r="P25" s="168"/>
      <c r="Q25" s="168"/>
      <c r="R25" s="239"/>
      <c r="S25" s="140"/>
    </row>
    <row r="26" spans="1:19" s="169" customFormat="1" ht="13.5" customHeight="1">
      <c r="A26" s="170"/>
      <c r="B26" s="171"/>
      <c r="C26" s="500"/>
      <c r="D26" s="241"/>
      <c r="E26" s="172"/>
      <c r="F26" s="172"/>
      <c r="G26" s="172"/>
      <c r="H26" s="172"/>
      <c r="I26" s="172"/>
      <c r="J26" s="172"/>
      <c r="K26" s="172"/>
      <c r="L26" s="172"/>
      <c r="M26" s="172"/>
      <c r="N26" s="172"/>
      <c r="O26" s="172"/>
      <c r="P26" s="172"/>
      <c r="Q26" s="172"/>
      <c r="R26" s="242"/>
      <c r="S26" s="163"/>
    </row>
    <row r="27" spans="1:19" ht="13.5" customHeight="1">
      <c r="A27" s="138"/>
      <c r="B27" s="140"/>
      <c r="C27" s="618"/>
      <c r="D27" s="141"/>
      <c r="E27" s="168"/>
      <c r="F27" s="168"/>
      <c r="G27" s="168"/>
      <c r="H27" s="168"/>
      <c r="I27" s="168"/>
      <c r="J27" s="168"/>
      <c r="K27" s="168"/>
      <c r="L27" s="168"/>
      <c r="M27" s="168"/>
      <c r="N27" s="168"/>
      <c r="O27" s="168"/>
      <c r="P27" s="168"/>
      <c r="Q27" s="168"/>
      <c r="R27" s="239"/>
      <c r="S27" s="140"/>
    </row>
    <row r="28" spans="1:19" s="162" customFormat="1" ht="13.5" customHeight="1">
      <c r="A28" s="160"/>
      <c r="B28" s="161"/>
      <c r="C28" s="618"/>
      <c r="D28" s="141"/>
      <c r="E28" s="168"/>
      <c r="F28" s="168"/>
      <c r="G28" s="168"/>
      <c r="H28" s="168"/>
      <c r="I28" s="168"/>
      <c r="J28" s="168"/>
      <c r="K28" s="168"/>
      <c r="L28" s="168"/>
      <c r="M28" s="168"/>
      <c r="N28" s="168"/>
      <c r="O28" s="168"/>
      <c r="P28" s="168"/>
      <c r="Q28" s="168"/>
      <c r="R28" s="239"/>
      <c r="S28" s="140"/>
    </row>
    <row r="29" spans="1:19" s="162" customFormat="1" ht="13.5" customHeight="1">
      <c r="A29" s="160"/>
      <c r="B29" s="161"/>
      <c r="C29" s="618"/>
      <c r="D29" s="243"/>
      <c r="E29" s="168"/>
      <c r="F29" s="168"/>
      <c r="G29" s="168"/>
      <c r="H29" s="168"/>
      <c r="I29" s="168"/>
      <c r="J29" s="168"/>
      <c r="K29" s="168"/>
      <c r="L29" s="168"/>
      <c r="M29" s="168"/>
      <c r="N29" s="168"/>
      <c r="O29" s="168"/>
      <c r="P29" s="168"/>
      <c r="Q29" s="168"/>
      <c r="R29" s="239"/>
      <c r="S29" s="140"/>
    </row>
    <row r="30" spans="1:19" s="162" customFormat="1" ht="13.5" customHeight="1">
      <c r="A30" s="160"/>
      <c r="B30" s="161"/>
      <c r="C30" s="618"/>
      <c r="D30" s="746"/>
      <c r="E30" s="747"/>
      <c r="F30" s="747"/>
      <c r="G30" s="747"/>
      <c r="H30" s="747"/>
      <c r="I30" s="747"/>
      <c r="J30" s="747"/>
      <c r="K30" s="747"/>
      <c r="L30" s="747"/>
      <c r="M30" s="747"/>
      <c r="N30" s="747"/>
      <c r="O30" s="747"/>
      <c r="P30" s="747"/>
      <c r="Q30" s="747"/>
      <c r="R30" s="239"/>
      <c r="S30" s="140"/>
    </row>
    <row r="31" spans="1:19" s="169" customFormat="1" ht="13.5" customHeight="1">
      <c r="A31" s="170"/>
      <c r="B31" s="171"/>
      <c r="C31" s="500"/>
      <c r="D31" s="748"/>
      <c r="E31" s="748"/>
      <c r="F31" s="748"/>
      <c r="G31" s="748"/>
      <c r="H31" s="748"/>
      <c r="I31" s="748"/>
      <c r="J31" s="748"/>
      <c r="K31" s="748"/>
      <c r="L31" s="748"/>
      <c r="M31" s="748"/>
      <c r="N31" s="748"/>
      <c r="O31" s="748"/>
      <c r="P31" s="748"/>
      <c r="Q31" s="748"/>
      <c r="R31" s="242"/>
      <c r="S31" s="163"/>
    </row>
    <row r="32" spans="1:19" ht="35.25" customHeight="1">
      <c r="A32" s="138"/>
      <c r="B32" s="140"/>
      <c r="C32" s="618"/>
      <c r="D32" s="749"/>
      <c r="E32" s="747"/>
      <c r="F32" s="747"/>
      <c r="G32" s="747"/>
      <c r="H32" s="747"/>
      <c r="I32" s="747"/>
      <c r="J32" s="747"/>
      <c r="K32" s="747"/>
      <c r="L32" s="747"/>
      <c r="M32" s="747"/>
      <c r="N32" s="747"/>
      <c r="O32" s="747"/>
      <c r="P32" s="747"/>
      <c r="Q32" s="747"/>
      <c r="R32" s="239"/>
      <c r="S32" s="140"/>
    </row>
    <row r="33" spans="1:19" ht="13.5" customHeight="1">
      <c r="A33" s="138"/>
      <c r="B33" s="140"/>
      <c r="C33" s="956" t="s">
        <v>183</v>
      </c>
      <c r="D33" s="957"/>
      <c r="E33" s="957"/>
      <c r="F33" s="957"/>
      <c r="G33" s="957"/>
      <c r="H33" s="957"/>
      <c r="I33" s="957"/>
      <c r="J33" s="957"/>
      <c r="K33" s="957"/>
      <c r="L33" s="957"/>
      <c r="M33" s="957"/>
      <c r="N33" s="957"/>
      <c r="O33" s="957"/>
      <c r="P33" s="957"/>
      <c r="Q33" s="958"/>
      <c r="R33" s="239"/>
      <c r="S33" s="166"/>
    </row>
    <row r="34" spans="1:19" s="162" customFormat="1" ht="3.75" customHeight="1">
      <c r="A34" s="160"/>
      <c r="B34" s="161"/>
      <c r="C34" s="618"/>
      <c r="D34" s="243"/>
      <c r="E34" s="168"/>
      <c r="F34" s="168"/>
      <c r="G34" s="168"/>
      <c r="H34" s="168"/>
      <c r="I34" s="168"/>
      <c r="J34" s="168"/>
      <c r="K34" s="168"/>
      <c r="L34" s="168"/>
      <c r="M34" s="168"/>
      <c r="N34" s="168"/>
      <c r="O34" s="168"/>
      <c r="P34" s="168"/>
      <c r="Q34" s="168"/>
      <c r="R34" s="239"/>
      <c r="S34" s="140"/>
    </row>
    <row r="35" spans="1:19" ht="12.75" customHeight="1">
      <c r="A35" s="138"/>
      <c r="B35" s="140"/>
      <c r="C35" s="1452"/>
      <c r="D35" s="1452"/>
      <c r="E35" s="942">
        <v>2002</v>
      </c>
      <c r="F35" s="942">
        <v>2003</v>
      </c>
      <c r="G35" s="942">
        <v>2004</v>
      </c>
      <c r="H35" s="944" t="s">
        <v>617</v>
      </c>
      <c r="I35" s="942" t="s">
        <v>618</v>
      </c>
      <c r="J35" s="942" t="s">
        <v>619</v>
      </c>
      <c r="K35" s="942" t="s">
        <v>620</v>
      </c>
      <c r="L35" s="935" t="s">
        <v>621</v>
      </c>
      <c r="M35" s="938" t="s">
        <v>622</v>
      </c>
      <c r="N35" s="952" t="s">
        <v>623</v>
      </c>
      <c r="O35" s="952" t="s">
        <v>624</v>
      </c>
      <c r="P35" s="952">
        <v>2013</v>
      </c>
      <c r="Q35" s="952">
        <v>2014</v>
      </c>
      <c r="R35" s="239"/>
      <c r="S35" s="140"/>
    </row>
    <row r="36" spans="1:19" ht="3.75" customHeight="1">
      <c r="A36" s="138"/>
      <c r="B36" s="140"/>
      <c r="C36" s="909"/>
      <c r="D36" s="909"/>
      <c r="E36" s="896"/>
      <c r="F36" s="896"/>
      <c r="G36" s="930"/>
      <c r="H36" s="945"/>
      <c r="I36" s="1081"/>
      <c r="J36" s="1081"/>
      <c r="K36" s="1081"/>
      <c r="L36" s="930"/>
      <c r="M36" s="930"/>
      <c r="N36" s="953"/>
      <c r="O36" s="953"/>
      <c r="P36" s="953"/>
      <c r="Q36" s="953"/>
      <c r="R36" s="239"/>
      <c r="S36" s="140"/>
    </row>
    <row r="37" spans="1:19" ht="13.5" customHeight="1">
      <c r="A37" s="138"/>
      <c r="B37" s="140"/>
      <c r="C37" s="1455" t="s">
        <v>426</v>
      </c>
      <c r="D37" s="1456"/>
      <c r="E37" s="896"/>
      <c r="F37" s="896"/>
      <c r="G37" s="930"/>
      <c r="H37" s="945"/>
      <c r="I37" s="1081"/>
      <c r="J37" s="1081"/>
      <c r="K37" s="1081"/>
      <c r="L37" s="930"/>
      <c r="M37" s="930"/>
      <c r="N37" s="953"/>
      <c r="O37" s="953"/>
      <c r="P37" s="953"/>
      <c r="Q37" s="953"/>
      <c r="R37" s="239"/>
      <c r="S37" s="140"/>
    </row>
    <row r="38" spans="1:19" s="173" customFormat="1" ht="13.5" customHeight="1">
      <c r="A38" s="165"/>
      <c r="B38" s="174"/>
      <c r="D38" s="955" t="s">
        <v>68</v>
      </c>
      <c r="E38" s="954" t="s">
        <v>427</v>
      </c>
      <c r="F38" s="954" t="s">
        <v>427</v>
      </c>
      <c r="G38" s="954" t="s">
        <v>427</v>
      </c>
      <c r="H38" s="910">
        <v>34</v>
      </c>
      <c r="I38" s="927">
        <v>49</v>
      </c>
      <c r="J38" s="927">
        <v>28</v>
      </c>
      <c r="K38" s="927">
        <v>54</v>
      </c>
      <c r="L38" s="936">
        <v>423</v>
      </c>
      <c r="M38" s="939">
        <v>324</v>
      </c>
      <c r="N38" s="931">
        <v>266</v>
      </c>
      <c r="O38" s="931">
        <v>550</v>
      </c>
      <c r="P38" s="931">
        <v>547</v>
      </c>
      <c r="Q38" s="931">
        <v>344</v>
      </c>
      <c r="R38" s="239"/>
      <c r="S38" s="140"/>
    </row>
    <row r="39" spans="1:19" s="162" customFormat="1" ht="18.75" customHeight="1">
      <c r="A39" s="160"/>
      <c r="B39" s="161"/>
      <c r="C39" s="618"/>
      <c r="D39" s="240"/>
      <c r="E39" s="897"/>
      <c r="F39" s="897"/>
      <c r="G39" s="940"/>
      <c r="H39" s="167"/>
      <c r="I39" s="929"/>
      <c r="J39" s="929"/>
      <c r="K39" s="929"/>
      <c r="L39" s="932"/>
      <c r="M39" s="940"/>
      <c r="N39" s="934"/>
      <c r="O39" s="934"/>
      <c r="P39" s="934"/>
      <c r="Q39" s="934"/>
      <c r="R39" s="239"/>
      <c r="S39" s="140"/>
    </row>
    <row r="40" spans="1:19" s="162" customFormat="1" ht="13.5" customHeight="1">
      <c r="A40" s="160"/>
      <c r="B40" s="161"/>
      <c r="C40" s="1455" t="s">
        <v>147</v>
      </c>
      <c r="D40" s="1456"/>
      <c r="E40" s="897"/>
      <c r="F40" s="897"/>
      <c r="G40" s="940"/>
      <c r="H40" s="167"/>
      <c r="I40" s="929"/>
      <c r="J40" s="929"/>
      <c r="K40" s="929"/>
      <c r="L40" s="932"/>
      <c r="M40" s="940"/>
      <c r="N40" s="934"/>
      <c r="O40" s="934"/>
      <c r="P40" s="934"/>
      <c r="Q40" s="934"/>
      <c r="R40" s="239"/>
      <c r="S40" s="140"/>
    </row>
    <row r="41" spans="1:19" s="169" customFormat="1" ht="13.5" customHeight="1">
      <c r="A41" s="170"/>
      <c r="B41" s="171"/>
      <c r="D41" s="955" t="s">
        <v>68</v>
      </c>
      <c r="E41" s="954" t="s">
        <v>427</v>
      </c>
      <c r="F41" s="954" t="s">
        <v>427</v>
      </c>
      <c r="G41" s="954" t="s">
        <v>427</v>
      </c>
      <c r="H41" s="911">
        <v>588</v>
      </c>
      <c r="I41" s="928">
        <v>664</v>
      </c>
      <c r="J41" s="928">
        <v>891</v>
      </c>
      <c r="K41" s="928">
        <v>1422</v>
      </c>
      <c r="L41" s="937">
        <v>19278</v>
      </c>
      <c r="M41" s="941">
        <v>6145</v>
      </c>
      <c r="N41" s="933">
        <v>3601</v>
      </c>
      <c r="O41" s="933">
        <v>8703</v>
      </c>
      <c r="P41" s="933">
        <v>7434</v>
      </c>
      <c r="Q41" s="933">
        <v>4460</v>
      </c>
      <c r="R41" s="242"/>
      <c r="S41" s="163"/>
    </row>
    <row r="42" spans="1:19" s="144" customFormat="1" ht="26.25" customHeight="1">
      <c r="A42" s="142"/>
      <c r="B42" s="143"/>
      <c r="C42" s="975"/>
      <c r="D42" s="976" t="s">
        <v>615</v>
      </c>
      <c r="E42" s="979" t="s">
        <v>427</v>
      </c>
      <c r="F42" s="979" t="s">
        <v>427</v>
      </c>
      <c r="G42" s="979" t="s">
        <v>427</v>
      </c>
      <c r="H42" s="981">
        <v>186</v>
      </c>
      <c r="I42" s="980">
        <v>101</v>
      </c>
      <c r="J42" s="980">
        <v>116</v>
      </c>
      <c r="K42" s="980">
        <v>122</v>
      </c>
      <c r="L42" s="982">
        <v>9492</v>
      </c>
      <c r="M42" s="983">
        <v>3334</v>
      </c>
      <c r="N42" s="984">
        <v>2266</v>
      </c>
      <c r="O42" s="984">
        <v>4718</v>
      </c>
      <c r="P42" s="984">
        <v>3439</v>
      </c>
      <c r="Q42" s="984">
        <v>2281</v>
      </c>
      <c r="R42" s="972"/>
      <c r="S42" s="143"/>
    </row>
    <row r="43" spans="1:19" s="162" customFormat="1" ht="18.75" customHeight="1">
      <c r="A43" s="160"/>
      <c r="B43" s="161"/>
      <c r="C43" s="618" t="s">
        <v>240</v>
      </c>
      <c r="D43" s="978" t="s">
        <v>616</v>
      </c>
      <c r="E43" s="954" t="s">
        <v>427</v>
      </c>
      <c r="F43" s="954" t="s">
        <v>427</v>
      </c>
      <c r="G43" s="954" t="s">
        <v>427</v>
      </c>
      <c r="H43" s="960">
        <v>402</v>
      </c>
      <c r="I43" s="959">
        <v>563</v>
      </c>
      <c r="J43" s="959">
        <v>775</v>
      </c>
      <c r="K43" s="959">
        <v>1300</v>
      </c>
      <c r="L43" s="961">
        <v>9786</v>
      </c>
      <c r="M43" s="962">
        <v>2811</v>
      </c>
      <c r="N43" s="963">
        <v>1335</v>
      </c>
      <c r="O43" s="963">
        <v>3985</v>
      </c>
      <c r="P43" s="963">
        <v>3995</v>
      </c>
      <c r="Q43" s="963">
        <v>2179</v>
      </c>
      <c r="R43" s="239"/>
      <c r="S43" s="140"/>
    </row>
    <row r="44" spans="1:19" s="162" customFormat="1" ht="13.5" customHeight="1">
      <c r="A44" s="160"/>
      <c r="B44" s="161"/>
      <c r="C44" s="618"/>
      <c r="D44" s="243"/>
      <c r="E44" s="168"/>
      <c r="F44" s="168"/>
      <c r="G44" s="168"/>
      <c r="H44" s="168"/>
      <c r="I44" s="168"/>
      <c r="J44" s="168"/>
      <c r="K44" s="168"/>
      <c r="L44" s="168"/>
      <c r="M44" s="168"/>
      <c r="N44" s="168"/>
      <c r="O44" s="168"/>
      <c r="P44" s="168"/>
      <c r="Q44" s="168"/>
      <c r="R44" s="239"/>
      <c r="S44" s="140"/>
    </row>
    <row r="45" spans="1:19" s="912" customFormat="1" ht="13.5" customHeight="1">
      <c r="A45" s="914"/>
      <c r="B45" s="914"/>
      <c r="C45" s="915"/>
      <c r="D45" s="746"/>
      <c r="E45" s="747"/>
      <c r="F45" s="747"/>
      <c r="G45" s="747"/>
      <c r="H45" s="747"/>
      <c r="I45" s="747"/>
      <c r="J45" s="747"/>
      <c r="K45" s="747"/>
      <c r="L45" s="747"/>
      <c r="M45" s="747"/>
      <c r="N45" s="747"/>
      <c r="O45" s="747"/>
      <c r="P45" s="747"/>
      <c r="Q45" s="747"/>
      <c r="R45" s="239"/>
      <c r="S45" s="140"/>
    </row>
    <row r="46" spans="1:19" s="913" customFormat="1" ht="13.5" customHeight="1">
      <c r="A46" s="748"/>
      <c r="B46" s="748"/>
      <c r="C46" s="917"/>
      <c r="D46" s="748"/>
      <c r="E46" s="918"/>
      <c r="F46" s="918"/>
      <c r="G46" s="918"/>
      <c r="H46" s="918"/>
      <c r="I46" s="918"/>
      <c r="J46" s="918"/>
      <c r="K46" s="918"/>
      <c r="L46" s="918"/>
      <c r="M46" s="918"/>
      <c r="N46" s="918"/>
      <c r="O46" s="918"/>
      <c r="P46" s="918"/>
      <c r="Q46" s="918"/>
      <c r="R46" s="239"/>
      <c r="S46" s="140"/>
    </row>
    <row r="47" spans="1:19" s="622" customFormat="1" ht="13.5" customHeight="1">
      <c r="A47" s="916"/>
      <c r="B47" s="916"/>
      <c r="C47" s="915"/>
      <c r="D47" s="749"/>
      <c r="E47" s="747"/>
      <c r="F47" s="747"/>
      <c r="G47" s="747"/>
      <c r="H47" s="747"/>
      <c r="I47" s="747"/>
      <c r="J47" s="747"/>
      <c r="K47" s="747"/>
      <c r="L47" s="747"/>
      <c r="M47" s="747"/>
      <c r="N47" s="747"/>
      <c r="O47" s="747"/>
      <c r="P47" s="747"/>
      <c r="Q47" s="747"/>
      <c r="R47" s="239"/>
      <c r="S47" s="140"/>
    </row>
    <row r="48" spans="1:19" s="912" customFormat="1" ht="13.5" customHeight="1">
      <c r="A48" s="914"/>
      <c r="B48" s="914"/>
      <c r="C48" s="915"/>
      <c r="D48" s="749"/>
      <c r="E48" s="747"/>
      <c r="F48" s="747"/>
      <c r="G48" s="747"/>
      <c r="H48" s="747"/>
      <c r="I48" s="747"/>
      <c r="J48" s="747"/>
      <c r="K48" s="747"/>
      <c r="L48" s="747"/>
      <c r="M48" s="747"/>
      <c r="N48" s="747"/>
      <c r="O48" s="747"/>
      <c r="P48" s="747"/>
      <c r="Q48" s="747"/>
      <c r="R48" s="239"/>
      <c r="S48" s="140"/>
    </row>
    <row r="49" spans="1:19" s="912" customFormat="1" ht="13.5" customHeight="1">
      <c r="A49" s="914"/>
      <c r="B49" s="914"/>
      <c r="C49" s="915"/>
      <c r="D49" s="746"/>
      <c r="E49" s="747"/>
      <c r="F49" s="747"/>
      <c r="G49" s="747"/>
      <c r="H49" s="747"/>
      <c r="I49" s="747"/>
      <c r="J49" s="747"/>
      <c r="K49" s="747"/>
      <c r="L49" s="747"/>
      <c r="M49" s="747"/>
      <c r="N49" s="747"/>
      <c r="O49" s="747"/>
      <c r="P49" s="747"/>
      <c r="Q49" s="747"/>
      <c r="R49" s="239"/>
      <c r="S49" s="140"/>
    </row>
    <row r="50" spans="1:19" s="912" customFormat="1" ht="13.5" customHeight="1">
      <c r="A50" s="914"/>
      <c r="B50" s="914"/>
      <c r="C50" s="915"/>
      <c r="D50" s="746"/>
      <c r="E50" s="747"/>
      <c r="F50" s="747"/>
      <c r="G50" s="747"/>
      <c r="H50" s="747"/>
      <c r="I50" s="747"/>
      <c r="J50" s="747"/>
      <c r="K50" s="747"/>
      <c r="L50" s="747"/>
      <c r="M50" s="747"/>
      <c r="N50" s="747"/>
      <c r="O50" s="747"/>
      <c r="P50" s="747"/>
      <c r="Q50" s="747"/>
      <c r="R50" s="239"/>
      <c r="S50" s="140"/>
    </row>
    <row r="51" spans="1:19" s="622" customFormat="1" ht="13.5" customHeight="1">
      <c r="A51" s="916"/>
      <c r="B51" s="916"/>
      <c r="C51" s="919"/>
      <c r="D51" s="1454"/>
      <c r="E51" s="1454"/>
      <c r="F51" s="1454"/>
      <c r="G51" s="1454"/>
      <c r="H51" s="920"/>
      <c r="I51" s="920"/>
      <c r="J51" s="920"/>
      <c r="K51" s="920"/>
      <c r="L51" s="920"/>
      <c r="M51" s="920"/>
      <c r="N51" s="920"/>
      <c r="O51" s="920"/>
      <c r="P51" s="920"/>
      <c r="Q51" s="920"/>
      <c r="R51" s="239"/>
      <c r="S51" s="140"/>
    </row>
    <row r="52" spans="1:19" s="622" customFormat="1" ht="13.5" customHeight="1">
      <c r="A52" s="916"/>
      <c r="B52" s="916"/>
      <c r="C52" s="916"/>
      <c r="D52" s="916"/>
      <c r="E52" s="916"/>
      <c r="F52" s="916"/>
      <c r="G52" s="916"/>
      <c r="H52" s="916"/>
      <c r="I52" s="916"/>
      <c r="J52" s="916"/>
      <c r="K52" s="916"/>
      <c r="L52" s="916"/>
      <c r="M52" s="916"/>
      <c r="N52" s="916"/>
      <c r="O52" s="916"/>
      <c r="P52" s="916"/>
      <c r="Q52" s="916"/>
      <c r="R52" s="239"/>
      <c r="S52" s="140"/>
    </row>
    <row r="53" spans="1:19" s="622" customFormat="1" ht="13.5" customHeight="1">
      <c r="A53" s="916"/>
      <c r="B53" s="916"/>
      <c r="C53" s="921"/>
      <c r="D53" s="922"/>
      <c r="E53" s="923"/>
      <c r="F53" s="923"/>
      <c r="G53" s="923"/>
      <c r="H53" s="923"/>
      <c r="I53" s="923"/>
      <c r="J53" s="923"/>
      <c r="K53" s="923"/>
      <c r="L53" s="923"/>
      <c r="M53" s="923"/>
      <c r="N53" s="923"/>
      <c r="O53" s="923"/>
      <c r="P53" s="923"/>
      <c r="Q53" s="923"/>
      <c r="R53" s="239"/>
      <c r="S53" s="140"/>
    </row>
    <row r="54" spans="1:19" s="622" customFormat="1" ht="13.5" customHeight="1">
      <c r="A54" s="916"/>
      <c r="B54" s="916"/>
      <c r="C54" s="1452"/>
      <c r="D54" s="1452"/>
      <c r="E54" s="924"/>
      <c r="F54" s="924"/>
      <c r="G54" s="924"/>
      <c r="H54" s="924"/>
      <c r="I54" s="924"/>
      <c r="J54" s="924"/>
      <c r="K54" s="924"/>
      <c r="L54" s="924"/>
      <c r="M54" s="924"/>
      <c r="N54" s="924"/>
      <c r="O54" s="924"/>
      <c r="P54" s="924"/>
      <c r="Q54" s="924"/>
      <c r="R54" s="239"/>
      <c r="S54" s="140"/>
    </row>
    <row r="55" spans="1:19" s="622" customFormat="1" ht="13.5" customHeight="1">
      <c r="A55" s="916"/>
      <c r="B55" s="916"/>
      <c r="C55" s="1453"/>
      <c r="D55" s="1453"/>
      <c r="E55" s="925"/>
      <c r="F55" s="925"/>
      <c r="G55" s="925"/>
      <c r="H55" s="925"/>
      <c r="I55" s="925"/>
      <c r="J55" s="925"/>
      <c r="K55" s="925"/>
      <c r="L55" s="925"/>
      <c r="M55" s="925"/>
      <c r="N55" s="925"/>
      <c r="O55" s="925"/>
      <c r="P55" s="925"/>
      <c r="Q55" s="925"/>
      <c r="R55" s="239"/>
      <c r="S55" s="140"/>
    </row>
    <row r="56" spans="1:19" s="622" customFormat="1" ht="13.5" customHeight="1">
      <c r="A56" s="916"/>
      <c r="B56" s="916"/>
      <c r="C56" s="917"/>
      <c r="D56" s="926"/>
      <c r="E56" s="925"/>
      <c r="F56" s="925"/>
      <c r="G56" s="925"/>
      <c r="H56" s="925"/>
      <c r="I56" s="925"/>
      <c r="J56" s="925"/>
      <c r="K56" s="925"/>
      <c r="L56" s="925"/>
      <c r="M56" s="925"/>
      <c r="N56" s="925"/>
      <c r="O56" s="925"/>
      <c r="P56" s="925"/>
      <c r="Q56" s="925"/>
      <c r="R56" s="239"/>
      <c r="S56" s="140"/>
    </row>
    <row r="57" spans="1:19" s="622" customFormat="1" ht="13.5" customHeight="1">
      <c r="A57" s="916"/>
      <c r="B57" s="916"/>
      <c r="C57" s="915"/>
      <c r="D57" s="749"/>
      <c r="E57" s="925"/>
      <c r="F57" s="925"/>
      <c r="G57" s="925"/>
      <c r="H57" s="925"/>
      <c r="I57" s="925"/>
      <c r="J57" s="925"/>
      <c r="K57" s="925"/>
      <c r="L57" s="925"/>
      <c r="M57" s="925"/>
      <c r="N57" s="925"/>
      <c r="O57" s="925"/>
      <c r="P57" s="925"/>
      <c r="Q57" s="925"/>
      <c r="R57" s="239"/>
      <c r="S57" s="140"/>
    </row>
    <row r="58" spans="1:19" s="973" customFormat="1" ht="13.5" customHeight="1">
      <c r="A58" s="971"/>
      <c r="B58" s="971"/>
      <c r="C58" s="1451" t="s">
        <v>625</v>
      </c>
      <c r="D58" s="1451"/>
      <c r="E58" s="1451"/>
      <c r="F58" s="1451"/>
      <c r="G58" s="1451"/>
      <c r="H58" s="1451"/>
      <c r="I58" s="1451"/>
      <c r="J58" s="1451"/>
      <c r="K58" s="1451"/>
      <c r="L58" s="1451"/>
      <c r="M58" s="1451"/>
      <c r="N58" s="1451"/>
      <c r="O58" s="1451"/>
      <c r="P58" s="1451"/>
      <c r="Q58" s="1451"/>
      <c r="R58" s="972"/>
      <c r="S58" s="143"/>
    </row>
    <row r="59" spans="1:19" s="144" customFormat="1" ht="13.5" customHeight="1">
      <c r="A59" s="971"/>
      <c r="B59" s="971"/>
      <c r="C59" s="1451" t="s">
        <v>454</v>
      </c>
      <c r="D59" s="1451"/>
      <c r="E59" s="1451"/>
      <c r="F59" s="1451"/>
      <c r="G59" s="1451"/>
      <c r="H59" s="1451"/>
      <c r="I59" s="1451"/>
      <c r="J59" s="1451"/>
      <c r="K59" s="1451"/>
      <c r="L59" s="1451"/>
      <c r="M59" s="1451"/>
      <c r="N59" s="1451"/>
      <c r="O59" s="1451"/>
      <c r="P59" s="1451"/>
      <c r="Q59" s="1451"/>
      <c r="R59" s="972"/>
      <c r="S59" s="143"/>
    </row>
    <row r="60" spans="1:19" s="426" customFormat="1" ht="13.5" customHeight="1">
      <c r="A60" s="916"/>
      <c r="B60" s="916"/>
      <c r="C60" s="495" t="s">
        <v>403</v>
      </c>
      <c r="D60" s="450"/>
      <c r="E60" s="946"/>
      <c r="F60" s="946"/>
      <c r="G60" s="946"/>
      <c r="H60" s="946"/>
      <c r="I60" s="947" t="s">
        <v>136</v>
      </c>
      <c r="J60" s="948"/>
      <c r="K60" s="948"/>
      <c r="L60" s="948"/>
      <c r="M60" s="527"/>
      <c r="N60" s="599"/>
      <c r="O60" s="599"/>
      <c r="P60" s="599"/>
      <c r="Q60" s="599"/>
      <c r="R60" s="239"/>
    </row>
    <row r="61" spans="1:19" ht="13.5" customHeight="1">
      <c r="A61" s="138"/>
      <c r="B61" s="140"/>
      <c r="C61" s="472"/>
      <c r="D61" s="140"/>
      <c r="E61" s="176"/>
      <c r="F61" s="1400">
        <v>42156</v>
      </c>
      <c r="G61" s="1400"/>
      <c r="H61" s="1400"/>
      <c r="I61" s="1400"/>
      <c r="J61" s="1400"/>
      <c r="K61" s="1400"/>
      <c r="L61" s="1400"/>
      <c r="M61" s="1400"/>
      <c r="N61" s="1400"/>
      <c r="O61" s="1400"/>
      <c r="P61" s="1400"/>
      <c r="Q61" s="1400"/>
      <c r="R61" s="415">
        <v>9</v>
      </c>
      <c r="S61" s="140"/>
    </row>
  </sheetData>
  <dataConsolidate/>
  <mergeCells count="16">
    <mergeCell ref="C6:Q6"/>
    <mergeCell ref="C11:D11"/>
    <mergeCell ref="C14:D14"/>
    <mergeCell ref="B1:D1"/>
    <mergeCell ref="C35:D35"/>
    <mergeCell ref="E8:M8"/>
    <mergeCell ref="N8:Q8"/>
    <mergeCell ref="C59:Q59"/>
    <mergeCell ref="F61:Q61"/>
    <mergeCell ref="C54:D54"/>
    <mergeCell ref="C55:D55"/>
    <mergeCell ref="C9:D9"/>
    <mergeCell ref="D51:G51"/>
    <mergeCell ref="C37:D37"/>
    <mergeCell ref="C40:D40"/>
    <mergeCell ref="C58:Q58"/>
  </mergeCells>
  <conditionalFormatting sqref="E9:Q11 E8 E35:G35 H35:Q37">
    <cfRule type="cellIs" dxfId="12"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sheetPr codeName="Folha6">
    <tabColor theme="5"/>
  </sheetPr>
  <dimension ref="A1:S76"/>
  <sheetViews>
    <sheetView showRuler="0" zoomScaleNormal="100" workbookViewId="0"/>
  </sheetViews>
  <sheetFormatPr defaultRowHeight="12.75"/>
  <cols>
    <col min="1" max="1" width="1" style="99" customWidth="1"/>
    <col min="2" max="2" width="2.5703125" style="99" customWidth="1"/>
    <col min="3" max="3" width="1" style="99" customWidth="1"/>
    <col min="4" max="4" width="30.42578125" style="99" customWidth="1"/>
    <col min="5" max="17" width="5" style="99" customWidth="1"/>
    <col min="18" max="18" width="2.5703125" style="99" customWidth="1"/>
    <col min="19" max="19" width="1" style="99" customWidth="1"/>
    <col min="20" max="16384" width="9.140625" style="99"/>
  </cols>
  <sheetData>
    <row r="1" spans="1:19" ht="13.5" customHeight="1">
      <c r="A1" s="4"/>
      <c r="B1" s="7"/>
      <c r="C1" s="7"/>
      <c r="D1" s="1462" t="s">
        <v>340</v>
      </c>
      <c r="E1" s="1462"/>
      <c r="F1" s="1462"/>
      <c r="G1" s="1462"/>
      <c r="H1" s="1462"/>
      <c r="I1" s="1462"/>
      <c r="J1" s="1462"/>
      <c r="K1" s="1462"/>
      <c r="L1" s="1462"/>
      <c r="M1" s="1462"/>
      <c r="N1" s="1462"/>
      <c r="O1" s="1462"/>
      <c r="P1" s="1462"/>
      <c r="Q1" s="1462"/>
      <c r="R1" s="1462"/>
      <c r="S1" s="4"/>
    </row>
    <row r="2" spans="1:19" ht="6" customHeight="1">
      <c r="A2" s="4"/>
      <c r="B2" s="1463"/>
      <c r="C2" s="1464"/>
      <c r="D2" s="1465"/>
      <c r="E2" s="7"/>
      <c r="F2" s="7"/>
      <c r="G2" s="7"/>
      <c r="H2" s="7"/>
      <c r="I2" s="7"/>
      <c r="J2" s="7"/>
      <c r="K2" s="7"/>
      <c r="L2" s="7"/>
      <c r="M2" s="7"/>
      <c r="N2" s="7"/>
      <c r="O2" s="7"/>
      <c r="P2" s="7"/>
      <c r="Q2" s="7"/>
      <c r="R2" s="7"/>
      <c r="S2" s="4"/>
    </row>
    <row r="3" spans="1:19" ht="13.5" customHeight="1" thickBot="1">
      <c r="A3" s="4"/>
      <c r="B3" s="232"/>
      <c r="C3" s="7"/>
      <c r="D3" s="7"/>
      <c r="E3" s="635"/>
      <c r="F3" s="635"/>
      <c r="G3" s="635"/>
      <c r="H3" s="635"/>
      <c r="I3" s="559"/>
      <c r="J3" s="635"/>
      <c r="K3" s="635"/>
      <c r="L3" s="635"/>
      <c r="M3" s="635"/>
      <c r="N3" s="635"/>
      <c r="O3" s="635"/>
      <c r="P3" s="635"/>
      <c r="Q3" s="635" t="s">
        <v>73</v>
      </c>
      <c r="R3" s="7"/>
      <c r="S3" s="4"/>
    </row>
    <row r="4" spans="1:19" s="10" customFormat="1" ht="13.5" customHeight="1" thickBot="1">
      <c r="A4" s="9"/>
      <c r="B4" s="231"/>
      <c r="C4" s="411" t="s">
        <v>218</v>
      </c>
      <c r="D4" s="560"/>
      <c r="E4" s="560"/>
      <c r="F4" s="560"/>
      <c r="G4" s="560"/>
      <c r="H4" s="560"/>
      <c r="I4" s="560"/>
      <c r="J4" s="560"/>
      <c r="K4" s="560"/>
      <c r="L4" s="560"/>
      <c r="M4" s="560"/>
      <c r="N4" s="560"/>
      <c r="O4" s="560"/>
      <c r="P4" s="560"/>
      <c r="Q4" s="561"/>
      <c r="R4" s="7"/>
      <c r="S4" s="9"/>
    </row>
    <row r="5" spans="1:19" ht="4.5" customHeight="1">
      <c r="A5" s="4"/>
      <c r="B5" s="232"/>
      <c r="C5" s="1466" t="s">
        <v>78</v>
      </c>
      <c r="D5" s="1466"/>
      <c r="E5" s="1467"/>
      <c r="F5" s="1467"/>
      <c r="G5" s="1467"/>
      <c r="H5" s="1467"/>
      <c r="I5" s="1467"/>
      <c r="J5" s="1467"/>
      <c r="K5" s="1467"/>
      <c r="L5" s="1467"/>
      <c r="M5" s="1467"/>
      <c r="N5" s="1467"/>
      <c r="O5" s="639"/>
      <c r="P5" s="639"/>
      <c r="Q5" s="639"/>
      <c r="R5" s="7"/>
      <c r="S5" s="4"/>
    </row>
    <row r="6" spans="1:19" ht="12" customHeight="1">
      <c r="A6" s="4"/>
      <c r="B6" s="232"/>
      <c r="C6" s="1466"/>
      <c r="D6" s="1466"/>
      <c r="E6" s="1468" t="str">
        <f>+'11desemprego_IEFP'!E6:O6</f>
        <v>2014</v>
      </c>
      <c r="F6" s="1468"/>
      <c r="G6" s="1468"/>
      <c r="H6" s="1468"/>
      <c r="I6" s="1468"/>
      <c r="J6" s="1468"/>
      <c r="K6" s="1468"/>
      <c r="L6" s="1468"/>
      <c r="M6" s="1468" t="str">
        <f>+'11desemprego_IEFP'!M6</f>
        <v>2015</v>
      </c>
      <c r="N6" s="1468"/>
      <c r="O6" s="1468"/>
      <c r="P6" s="1468"/>
      <c r="Q6" s="1468"/>
      <c r="R6" s="7"/>
      <c r="S6" s="4"/>
    </row>
    <row r="7" spans="1:19">
      <c r="A7" s="4"/>
      <c r="B7" s="232"/>
      <c r="C7" s="642"/>
      <c r="D7" s="642"/>
      <c r="E7" s="636" t="s">
        <v>101</v>
      </c>
      <c r="F7" s="743" t="s">
        <v>100</v>
      </c>
      <c r="G7" s="743" t="s">
        <v>99</v>
      </c>
      <c r="H7" s="743" t="s">
        <v>98</v>
      </c>
      <c r="I7" s="743" t="s">
        <v>97</v>
      </c>
      <c r="J7" s="743" t="s">
        <v>96</v>
      </c>
      <c r="K7" s="743" t="s">
        <v>95</v>
      </c>
      <c r="L7" s="743" t="s">
        <v>94</v>
      </c>
      <c r="M7" s="743" t="s">
        <v>93</v>
      </c>
      <c r="N7" s="743" t="s">
        <v>104</v>
      </c>
      <c r="O7" s="743" t="s">
        <v>103</v>
      </c>
      <c r="P7" s="743" t="s">
        <v>102</v>
      </c>
      <c r="Q7" s="743" t="s">
        <v>101</v>
      </c>
      <c r="R7" s="639"/>
      <c r="S7" s="4"/>
    </row>
    <row r="8" spans="1:19" s="548" customFormat="1" ht="15" customHeight="1">
      <c r="A8" s="98"/>
      <c r="B8" s="233"/>
      <c r="C8" s="1469" t="s">
        <v>68</v>
      </c>
      <c r="D8" s="1469"/>
      <c r="E8" s="562">
        <v>49703</v>
      </c>
      <c r="F8" s="563">
        <v>50564</v>
      </c>
      <c r="G8" s="563">
        <v>57542</v>
      </c>
      <c r="H8" s="563">
        <v>54394</v>
      </c>
      <c r="I8" s="563">
        <v>76700</v>
      </c>
      <c r="J8" s="563">
        <v>73375</v>
      </c>
      <c r="K8" s="563">
        <v>62788</v>
      </c>
      <c r="L8" s="563">
        <v>56648</v>
      </c>
      <c r="M8" s="563">
        <v>68881</v>
      </c>
      <c r="N8" s="563">
        <v>55675</v>
      </c>
      <c r="O8" s="563">
        <v>60610</v>
      </c>
      <c r="P8" s="563">
        <v>53765</v>
      </c>
      <c r="Q8" s="563">
        <v>48152</v>
      </c>
      <c r="R8" s="549"/>
      <c r="S8" s="98"/>
    </row>
    <row r="9" spans="1:19" s="557" customFormat="1" ht="11.25" customHeight="1">
      <c r="A9" s="564"/>
      <c r="B9" s="565"/>
      <c r="C9" s="566"/>
      <c r="D9" s="485" t="s">
        <v>192</v>
      </c>
      <c r="E9" s="155">
        <v>17282</v>
      </c>
      <c r="F9" s="164">
        <v>17765</v>
      </c>
      <c r="G9" s="164">
        <v>20842</v>
      </c>
      <c r="H9" s="164">
        <v>20285</v>
      </c>
      <c r="I9" s="164">
        <v>27734</v>
      </c>
      <c r="J9" s="164">
        <v>24362</v>
      </c>
      <c r="K9" s="164">
        <v>19926</v>
      </c>
      <c r="L9" s="164">
        <v>19448</v>
      </c>
      <c r="M9" s="164">
        <v>23211</v>
      </c>
      <c r="N9" s="164">
        <v>19091</v>
      </c>
      <c r="O9" s="164">
        <v>21181</v>
      </c>
      <c r="P9" s="164">
        <v>19122</v>
      </c>
      <c r="Q9" s="164">
        <v>16956</v>
      </c>
      <c r="R9" s="567"/>
      <c r="S9" s="564"/>
    </row>
    <row r="10" spans="1:19" s="557" customFormat="1" ht="11.25" customHeight="1">
      <c r="A10" s="564"/>
      <c r="B10" s="565"/>
      <c r="C10" s="566"/>
      <c r="D10" s="485" t="s">
        <v>193</v>
      </c>
      <c r="E10" s="155">
        <v>9625</v>
      </c>
      <c r="F10" s="164">
        <v>10187</v>
      </c>
      <c r="G10" s="164">
        <v>11801</v>
      </c>
      <c r="H10" s="164">
        <v>11109</v>
      </c>
      <c r="I10" s="164">
        <v>15505</v>
      </c>
      <c r="J10" s="164">
        <v>14447</v>
      </c>
      <c r="K10" s="164">
        <v>11485</v>
      </c>
      <c r="L10" s="164">
        <v>11464</v>
      </c>
      <c r="M10" s="164">
        <v>13530</v>
      </c>
      <c r="N10" s="164">
        <v>10397</v>
      </c>
      <c r="O10" s="164">
        <v>11569</v>
      </c>
      <c r="P10" s="164">
        <v>10641</v>
      </c>
      <c r="Q10" s="164">
        <v>9749</v>
      </c>
      <c r="R10" s="567"/>
      <c r="S10" s="564"/>
    </row>
    <row r="11" spans="1:19" s="557" customFormat="1" ht="11.25" customHeight="1">
      <c r="A11" s="564"/>
      <c r="B11" s="565"/>
      <c r="C11" s="566"/>
      <c r="D11" s="485" t="s">
        <v>194</v>
      </c>
      <c r="E11" s="155">
        <v>14673</v>
      </c>
      <c r="F11" s="164">
        <v>14174</v>
      </c>
      <c r="G11" s="164">
        <v>15196</v>
      </c>
      <c r="H11" s="164">
        <v>14281</v>
      </c>
      <c r="I11" s="164">
        <v>19645</v>
      </c>
      <c r="J11" s="164">
        <v>18665</v>
      </c>
      <c r="K11" s="164">
        <v>14677</v>
      </c>
      <c r="L11" s="164">
        <v>14221</v>
      </c>
      <c r="M11" s="164">
        <v>18607</v>
      </c>
      <c r="N11" s="164">
        <v>16148</v>
      </c>
      <c r="O11" s="164">
        <v>17176</v>
      </c>
      <c r="P11" s="164">
        <v>15236</v>
      </c>
      <c r="Q11" s="164">
        <v>13681</v>
      </c>
      <c r="R11" s="567"/>
      <c r="S11" s="564"/>
    </row>
    <row r="12" spans="1:19" s="557" customFormat="1" ht="11.25" customHeight="1">
      <c r="A12" s="564"/>
      <c r="B12" s="565"/>
      <c r="C12" s="566"/>
      <c r="D12" s="485" t="s">
        <v>195</v>
      </c>
      <c r="E12" s="155">
        <v>3683</v>
      </c>
      <c r="F12" s="164">
        <v>4060</v>
      </c>
      <c r="G12" s="164">
        <v>4847</v>
      </c>
      <c r="H12" s="164">
        <v>4301</v>
      </c>
      <c r="I12" s="164">
        <v>6298</v>
      </c>
      <c r="J12" s="164">
        <v>6606</v>
      </c>
      <c r="K12" s="164">
        <v>4910</v>
      </c>
      <c r="L12" s="164">
        <v>4791</v>
      </c>
      <c r="M12" s="164">
        <v>5669</v>
      </c>
      <c r="N12" s="164">
        <v>4384</v>
      </c>
      <c r="O12" s="164">
        <v>4917</v>
      </c>
      <c r="P12" s="164">
        <v>4047</v>
      </c>
      <c r="Q12" s="164">
        <v>3604</v>
      </c>
      <c r="R12" s="567"/>
      <c r="S12" s="564"/>
    </row>
    <row r="13" spans="1:19" s="557" customFormat="1" ht="11.25" customHeight="1">
      <c r="A13" s="564"/>
      <c r="B13" s="565"/>
      <c r="C13" s="566"/>
      <c r="D13" s="485" t="s">
        <v>196</v>
      </c>
      <c r="E13" s="155">
        <v>2339</v>
      </c>
      <c r="F13" s="164">
        <v>2216</v>
      </c>
      <c r="G13" s="164">
        <v>2386</v>
      </c>
      <c r="H13" s="164">
        <v>2069</v>
      </c>
      <c r="I13" s="164">
        <v>3937</v>
      </c>
      <c r="J13" s="164">
        <v>5625</v>
      </c>
      <c r="K13" s="164">
        <v>8755</v>
      </c>
      <c r="L13" s="164">
        <v>4511</v>
      </c>
      <c r="M13" s="164">
        <v>4456</v>
      </c>
      <c r="N13" s="164">
        <v>3012</v>
      </c>
      <c r="O13" s="164">
        <v>2984</v>
      </c>
      <c r="P13" s="164">
        <v>2419</v>
      </c>
      <c r="Q13" s="164">
        <v>2198</v>
      </c>
      <c r="R13" s="567"/>
      <c r="S13" s="564"/>
    </row>
    <row r="14" spans="1:19" s="557" customFormat="1" ht="11.25" customHeight="1">
      <c r="A14" s="564"/>
      <c r="B14" s="565"/>
      <c r="C14" s="566"/>
      <c r="D14" s="485" t="s">
        <v>132</v>
      </c>
      <c r="E14" s="155">
        <v>1127</v>
      </c>
      <c r="F14" s="164">
        <v>1102</v>
      </c>
      <c r="G14" s="164">
        <v>1110</v>
      </c>
      <c r="H14" s="164">
        <v>1051</v>
      </c>
      <c r="I14" s="164">
        <v>1739</v>
      </c>
      <c r="J14" s="164">
        <v>1862</v>
      </c>
      <c r="K14" s="164">
        <v>1507</v>
      </c>
      <c r="L14" s="164">
        <v>1155</v>
      </c>
      <c r="M14" s="164">
        <v>1697</v>
      </c>
      <c r="N14" s="164">
        <v>1398</v>
      </c>
      <c r="O14" s="164">
        <v>1474</v>
      </c>
      <c r="P14" s="164">
        <v>1209</v>
      </c>
      <c r="Q14" s="164">
        <v>929</v>
      </c>
      <c r="R14" s="567"/>
      <c r="S14" s="564"/>
    </row>
    <row r="15" spans="1:19" s="557" customFormat="1" ht="11.25" customHeight="1">
      <c r="A15" s="564"/>
      <c r="B15" s="565"/>
      <c r="C15" s="566"/>
      <c r="D15" s="485" t="s">
        <v>133</v>
      </c>
      <c r="E15" s="155">
        <v>974</v>
      </c>
      <c r="F15" s="164">
        <v>1060</v>
      </c>
      <c r="G15" s="164">
        <v>1360</v>
      </c>
      <c r="H15" s="164">
        <v>1298</v>
      </c>
      <c r="I15" s="164">
        <v>1842</v>
      </c>
      <c r="J15" s="164">
        <v>1808</v>
      </c>
      <c r="K15" s="164">
        <v>1528</v>
      </c>
      <c r="L15" s="164">
        <v>1058</v>
      </c>
      <c r="M15" s="164">
        <v>1711</v>
      </c>
      <c r="N15" s="164">
        <v>1245</v>
      </c>
      <c r="O15" s="164">
        <v>1309</v>
      </c>
      <c r="P15" s="164">
        <v>1091</v>
      </c>
      <c r="Q15" s="164">
        <v>1035</v>
      </c>
      <c r="R15" s="567"/>
      <c r="S15" s="564"/>
    </row>
    <row r="16" spans="1:19" s="573" customFormat="1" ht="15" customHeight="1">
      <c r="A16" s="568"/>
      <c r="B16" s="569"/>
      <c r="C16" s="1469" t="s">
        <v>306</v>
      </c>
      <c r="D16" s="1469"/>
      <c r="E16" s="570"/>
      <c r="F16" s="571"/>
      <c r="G16" s="571"/>
      <c r="H16" s="571"/>
      <c r="I16" s="571"/>
      <c r="J16" s="571"/>
      <c r="K16" s="571"/>
      <c r="L16" s="571"/>
      <c r="M16" s="571"/>
      <c r="N16" s="571"/>
      <c r="O16" s="571"/>
      <c r="P16" s="571"/>
      <c r="Q16" s="571"/>
      <c r="R16" s="572"/>
      <c r="S16" s="568"/>
    </row>
    <row r="17" spans="1:19" s="557" customFormat="1" ht="12" customHeight="1">
      <c r="A17" s="564"/>
      <c r="B17" s="565"/>
      <c r="C17" s="566"/>
      <c r="D17" s="100" t="s">
        <v>590</v>
      </c>
      <c r="E17" s="164">
        <v>6229</v>
      </c>
      <c r="F17" s="164">
        <v>5455</v>
      </c>
      <c r="G17" s="164">
        <v>6018</v>
      </c>
      <c r="H17" s="164">
        <v>5449</v>
      </c>
      <c r="I17" s="164">
        <v>8392</v>
      </c>
      <c r="J17" s="164">
        <v>8964</v>
      </c>
      <c r="K17" s="164">
        <v>6930</v>
      </c>
      <c r="L17" s="164">
        <v>5221</v>
      </c>
      <c r="M17" s="164">
        <v>8381</v>
      </c>
      <c r="N17" s="164">
        <v>6912</v>
      </c>
      <c r="O17" s="164">
        <v>7464</v>
      </c>
      <c r="P17" s="164">
        <v>6673</v>
      </c>
      <c r="Q17" s="164">
        <v>5781</v>
      </c>
      <c r="R17" s="567"/>
      <c r="S17" s="564"/>
    </row>
    <row r="18" spans="1:19" s="557" customFormat="1" ht="12" customHeight="1">
      <c r="A18" s="564"/>
      <c r="B18" s="565"/>
      <c r="C18" s="566"/>
      <c r="D18" s="100" t="s">
        <v>591</v>
      </c>
      <c r="E18" s="164">
        <v>4302</v>
      </c>
      <c r="F18" s="164">
        <v>3991</v>
      </c>
      <c r="G18" s="164">
        <v>4527</v>
      </c>
      <c r="H18" s="164">
        <v>4749</v>
      </c>
      <c r="I18" s="164">
        <v>5219</v>
      </c>
      <c r="J18" s="164">
        <v>5838</v>
      </c>
      <c r="K18" s="164">
        <v>5080</v>
      </c>
      <c r="L18" s="164">
        <v>5135</v>
      </c>
      <c r="M18" s="164">
        <v>5696</v>
      </c>
      <c r="N18" s="164">
        <v>4808</v>
      </c>
      <c r="O18" s="164">
        <v>5158</v>
      </c>
      <c r="P18" s="164">
        <v>4874</v>
      </c>
      <c r="Q18" s="164">
        <v>4429</v>
      </c>
      <c r="R18" s="567"/>
      <c r="S18" s="564"/>
    </row>
    <row r="19" spans="1:19" s="557" customFormat="1" ht="12" customHeight="1">
      <c r="A19" s="564"/>
      <c r="B19" s="565"/>
      <c r="C19" s="566"/>
      <c r="D19" s="100" t="s">
        <v>592</v>
      </c>
      <c r="E19" s="164">
        <v>3574</v>
      </c>
      <c r="F19" s="164">
        <v>3236</v>
      </c>
      <c r="G19" s="164">
        <v>3503</v>
      </c>
      <c r="H19" s="164">
        <v>3353</v>
      </c>
      <c r="I19" s="164">
        <v>4074</v>
      </c>
      <c r="J19" s="164">
        <v>5233</v>
      </c>
      <c r="K19" s="164">
        <v>5173</v>
      </c>
      <c r="L19" s="164">
        <v>3503</v>
      </c>
      <c r="M19" s="164">
        <v>4425</v>
      </c>
      <c r="N19" s="164">
        <v>3772</v>
      </c>
      <c r="O19" s="164">
        <v>4004</v>
      </c>
      <c r="P19" s="164">
        <v>3635</v>
      </c>
      <c r="Q19" s="164">
        <v>3376</v>
      </c>
      <c r="R19" s="567"/>
      <c r="S19" s="564"/>
    </row>
    <row r="20" spans="1:19" s="557" customFormat="1" ht="12" customHeight="1">
      <c r="A20" s="564"/>
      <c r="B20" s="565"/>
      <c r="C20" s="566"/>
      <c r="D20" s="100" t="s">
        <v>593</v>
      </c>
      <c r="E20" s="164">
        <v>3704</v>
      </c>
      <c r="F20" s="164">
        <v>3391</v>
      </c>
      <c r="G20" s="164">
        <v>3599</v>
      </c>
      <c r="H20" s="164">
        <v>3778</v>
      </c>
      <c r="I20" s="164">
        <v>3951</v>
      </c>
      <c r="J20" s="164">
        <v>4380</v>
      </c>
      <c r="K20" s="164">
        <v>4079</v>
      </c>
      <c r="L20" s="164">
        <v>4687</v>
      </c>
      <c r="M20" s="164">
        <v>4744</v>
      </c>
      <c r="N20" s="164">
        <v>3804</v>
      </c>
      <c r="O20" s="164">
        <v>3868</v>
      </c>
      <c r="P20" s="164">
        <v>3632</v>
      </c>
      <c r="Q20" s="164">
        <v>3264</v>
      </c>
      <c r="R20" s="567"/>
      <c r="S20" s="564"/>
    </row>
    <row r="21" spans="1:19" s="557" customFormat="1" ht="11.25" customHeight="1">
      <c r="A21" s="564"/>
      <c r="B21" s="565"/>
      <c r="C21" s="566"/>
      <c r="D21" s="100" t="s">
        <v>594</v>
      </c>
      <c r="E21" s="164">
        <v>2774</v>
      </c>
      <c r="F21" s="164">
        <v>3094</v>
      </c>
      <c r="G21" s="164">
        <v>2745</v>
      </c>
      <c r="H21" s="164">
        <v>2432</v>
      </c>
      <c r="I21" s="164">
        <v>3545</v>
      </c>
      <c r="J21" s="164">
        <v>4681</v>
      </c>
      <c r="K21" s="164">
        <v>5493</v>
      </c>
      <c r="L21" s="164">
        <v>3702</v>
      </c>
      <c r="M21" s="164">
        <v>4273</v>
      </c>
      <c r="N21" s="164">
        <v>3303</v>
      </c>
      <c r="O21" s="164">
        <v>3524</v>
      </c>
      <c r="P21" s="164">
        <v>3183</v>
      </c>
      <c r="Q21" s="164">
        <v>2777</v>
      </c>
      <c r="R21" s="567"/>
      <c r="S21" s="564"/>
    </row>
    <row r="22" spans="1:19" s="557" customFormat="1" ht="15" customHeight="1">
      <c r="A22" s="564"/>
      <c r="B22" s="565"/>
      <c r="C22" s="1469" t="s">
        <v>219</v>
      </c>
      <c r="D22" s="1469"/>
      <c r="E22" s="562">
        <v>6743</v>
      </c>
      <c r="F22" s="563">
        <v>6560</v>
      </c>
      <c r="G22" s="563">
        <v>9621</v>
      </c>
      <c r="H22" s="563">
        <v>9759</v>
      </c>
      <c r="I22" s="563">
        <v>14460</v>
      </c>
      <c r="J22" s="563">
        <v>12352</v>
      </c>
      <c r="K22" s="563">
        <v>8524</v>
      </c>
      <c r="L22" s="563">
        <v>6386</v>
      </c>
      <c r="M22" s="563">
        <v>9479</v>
      </c>
      <c r="N22" s="563">
        <v>8317</v>
      </c>
      <c r="O22" s="563">
        <v>9121</v>
      </c>
      <c r="P22" s="563">
        <v>6927</v>
      </c>
      <c r="Q22" s="563">
        <v>6151</v>
      </c>
      <c r="R22" s="567"/>
      <c r="S22" s="564"/>
    </row>
    <row r="23" spans="1:19" s="573" customFormat="1" ht="12" customHeight="1">
      <c r="A23" s="568"/>
      <c r="B23" s="569"/>
      <c r="C23" s="1469" t="s">
        <v>307</v>
      </c>
      <c r="D23" s="1469"/>
      <c r="E23" s="562">
        <v>42960</v>
      </c>
      <c r="F23" s="563">
        <v>44004</v>
      </c>
      <c r="G23" s="563">
        <v>47921</v>
      </c>
      <c r="H23" s="563">
        <v>44635</v>
      </c>
      <c r="I23" s="563">
        <v>62240</v>
      </c>
      <c r="J23" s="563">
        <v>61023</v>
      </c>
      <c r="K23" s="563">
        <v>54264</v>
      </c>
      <c r="L23" s="563">
        <v>50262</v>
      </c>
      <c r="M23" s="563">
        <v>59402</v>
      </c>
      <c r="N23" s="563">
        <v>47358</v>
      </c>
      <c r="O23" s="563">
        <v>51489</v>
      </c>
      <c r="P23" s="563">
        <v>46838</v>
      </c>
      <c r="Q23" s="563">
        <v>42001</v>
      </c>
      <c r="R23" s="574"/>
      <c r="S23" s="568"/>
    </row>
    <row r="24" spans="1:19" s="557" customFormat="1" ht="12.75" customHeight="1">
      <c r="A24" s="564"/>
      <c r="B24" s="575"/>
      <c r="C24" s="566"/>
      <c r="D24" s="491" t="s">
        <v>361</v>
      </c>
      <c r="E24" s="155">
        <v>1669</v>
      </c>
      <c r="F24" s="164">
        <v>2049</v>
      </c>
      <c r="G24" s="164">
        <v>2251</v>
      </c>
      <c r="H24" s="164">
        <v>2142</v>
      </c>
      <c r="I24" s="164">
        <v>2443</v>
      </c>
      <c r="J24" s="164">
        <v>4063</v>
      </c>
      <c r="K24" s="164">
        <v>2613</v>
      </c>
      <c r="L24" s="164">
        <v>2509</v>
      </c>
      <c r="M24" s="164">
        <v>2821</v>
      </c>
      <c r="N24" s="164">
        <v>2152</v>
      </c>
      <c r="O24" s="164">
        <v>2260</v>
      </c>
      <c r="P24" s="164">
        <v>1850</v>
      </c>
      <c r="Q24" s="164">
        <v>1678</v>
      </c>
      <c r="R24" s="567"/>
      <c r="S24" s="564"/>
    </row>
    <row r="25" spans="1:19" s="557" customFormat="1" ht="11.25" customHeight="1">
      <c r="A25" s="564"/>
      <c r="B25" s="575"/>
      <c r="C25" s="566"/>
      <c r="D25" s="491" t="s">
        <v>220</v>
      </c>
      <c r="E25" s="155">
        <v>11104</v>
      </c>
      <c r="F25" s="164">
        <v>9762</v>
      </c>
      <c r="G25" s="164">
        <v>10804</v>
      </c>
      <c r="H25" s="164">
        <v>10087</v>
      </c>
      <c r="I25" s="164">
        <v>12209</v>
      </c>
      <c r="J25" s="164">
        <v>13165</v>
      </c>
      <c r="K25" s="164">
        <v>11703</v>
      </c>
      <c r="L25" s="164">
        <v>12690</v>
      </c>
      <c r="M25" s="164">
        <v>14328</v>
      </c>
      <c r="N25" s="164">
        <v>11618</v>
      </c>
      <c r="O25" s="164">
        <v>12451</v>
      </c>
      <c r="P25" s="164">
        <v>11504</v>
      </c>
      <c r="Q25" s="164">
        <v>10222</v>
      </c>
      <c r="R25" s="567"/>
      <c r="S25" s="564"/>
    </row>
    <row r="26" spans="1:19" s="557" customFormat="1" ht="11.25" customHeight="1">
      <c r="A26" s="564"/>
      <c r="B26" s="575"/>
      <c r="C26" s="566"/>
      <c r="D26" s="491" t="s">
        <v>168</v>
      </c>
      <c r="E26" s="155">
        <v>30039</v>
      </c>
      <c r="F26" s="164">
        <v>32086</v>
      </c>
      <c r="G26" s="164">
        <v>34692</v>
      </c>
      <c r="H26" s="164">
        <v>32217</v>
      </c>
      <c r="I26" s="164">
        <v>47287</v>
      </c>
      <c r="J26" s="164">
        <v>43522</v>
      </c>
      <c r="K26" s="164">
        <v>39726</v>
      </c>
      <c r="L26" s="164">
        <v>34866</v>
      </c>
      <c r="M26" s="164">
        <v>42002</v>
      </c>
      <c r="N26" s="164">
        <v>33379</v>
      </c>
      <c r="O26" s="164">
        <v>36568</v>
      </c>
      <c r="P26" s="164">
        <v>33282</v>
      </c>
      <c r="Q26" s="164">
        <v>29905</v>
      </c>
      <c r="R26" s="567"/>
      <c r="S26" s="564"/>
    </row>
    <row r="27" spans="1:19" s="557" customFormat="1" ht="11.25" customHeight="1">
      <c r="A27" s="564"/>
      <c r="B27" s="575"/>
      <c r="C27" s="566"/>
      <c r="D27" s="491" t="s">
        <v>221</v>
      </c>
      <c r="E27" s="155">
        <v>148</v>
      </c>
      <c r="F27" s="164">
        <v>107</v>
      </c>
      <c r="G27" s="164">
        <v>174</v>
      </c>
      <c r="H27" s="164">
        <v>189</v>
      </c>
      <c r="I27" s="164">
        <v>301</v>
      </c>
      <c r="J27" s="164">
        <v>273</v>
      </c>
      <c r="K27" s="164">
        <v>222</v>
      </c>
      <c r="L27" s="164">
        <v>197</v>
      </c>
      <c r="M27" s="164">
        <v>251</v>
      </c>
      <c r="N27" s="164">
        <v>209</v>
      </c>
      <c r="O27" s="164">
        <v>210</v>
      </c>
      <c r="P27" s="164">
        <v>202</v>
      </c>
      <c r="Q27" s="164">
        <v>196</v>
      </c>
      <c r="R27" s="567"/>
      <c r="S27" s="564"/>
    </row>
    <row r="28" spans="1:19" ht="10.5" customHeight="1" thickBot="1">
      <c r="A28" s="4"/>
      <c r="B28" s="232"/>
      <c r="C28" s="576"/>
      <c r="D28" s="16"/>
      <c r="E28" s="635"/>
      <c r="F28" s="635"/>
      <c r="G28" s="635"/>
      <c r="H28" s="635"/>
      <c r="I28" s="635"/>
      <c r="J28" s="558"/>
      <c r="K28" s="558"/>
      <c r="L28" s="558"/>
      <c r="M28" s="558"/>
      <c r="N28" s="558"/>
      <c r="O28" s="558"/>
      <c r="P28" s="558"/>
      <c r="Q28" s="558"/>
      <c r="R28" s="639"/>
      <c r="S28" s="4"/>
    </row>
    <row r="29" spans="1:19" ht="13.5" customHeight="1" thickBot="1">
      <c r="A29" s="4"/>
      <c r="B29" s="232"/>
      <c r="C29" s="411" t="s">
        <v>222</v>
      </c>
      <c r="D29" s="560"/>
      <c r="E29" s="578"/>
      <c r="F29" s="578"/>
      <c r="G29" s="578"/>
      <c r="H29" s="578"/>
      <c r="I29" s="578"/>
      <c r="J29" s="578"/>
      <c r="K29" s="578"/>
      <c r="L29" s="578"/>
      <c r="M29" s="578"/>
      <c r="N29" s="578"/>
      <c r="O29" s="578"/>
      <c r="P29" s="578"/>
      <c r="Q29" s="579"/>
      <c r="R29" s="639"/>
      <c r="S29" s="4"/>
    </row>
    <row r="30" spans="1:19" ht="9.75" customHeight="1">
      <c r="A30" s="4"/>
      <c r="B30" s="232"/>
      <c r="C30" s="638" t="s">
        <v>78</v>
      </c>
      <c r="D30" s="16"/>
      <c r="E30" s="577"/>
      <c r="F30" s="577"/>
      <c r="G30" s="577"/>
      <c r="H30" s="577"/>
      <c r="I30" s="577"/>
      <c r="J30" s="577"/>
      <c r="K30" s="577"/>
      <c r="L30" s="577"/>
      <c r="M30" s="577"/>
      <c r="N30" s="577"/>
      <c r="O30" s="577"/>
      <c r="P30" s="577"/>
      <c r="Q30" s="580"/>
      <c r="R30" s="639"/>
      <c r="S30" s="4"/>
    </row>
    <row r="31" spans="1:19" ht="15" customHeight="1">
      <c r="A31" s="4"/>
      <c r="B31" s="232"/>
      <c r="C31" s="1469" t="s">
        <v>68</v>
      </c>
      <c r="D31" s="1469"/>
      <c r="E31" s="562">
        <v>15643</v>
      </c>
      <c r="F31" s="563">
        <v>13658</v>
      </c>
      <c r="G31" s="563">
        <v>14048</v>
      </c>
      <c r="H31" s="563">
        <v>10402</v>
      </c>
      <c r="I31" s="563">
        <v>16319</v>
      </c>
      <c r="J31" s="563">
        <v>15261</v>
      </c>
      <c r="K31" s="563">
        <v>12642</v>
      </c>
      <c r="L31" s="563">
        <v>10614</v>
      </c>
      <c r="M31" s="563">
        <v>15839</v>
      </c>
      <c r="N31" s="563">
        <v>13668</v>
      </c>
      <c r="O31" s="563">
        <v>16790</v>
      </c>
      <c r="P31" s="563">
        <v>17645</v>
      </c>
      <c r="Q31" s="563">
        <v>16597</v>
      </c>
      <c r="R31" s="639"/>
      <c r="S31" s="4"/>
    </row>
    <row r="32" spans="1:19" ht="12" customHeight="1">
      <c r="A32" s="4"/>
      <c r="B32" s="232"/>
      <c r="C32" s="496"/>
      <c r="D32" s="485" t="s">
        <v>192</v>
      </c>
      <c r="E32" s="155">
        <v>5873</v>
      </c>
      <c r="F32" s="164">
        <v>5068</v>
      </c>
      <c r="G32" s="164">
        <v>5277</v>
      </c>
      <c r="H32" s="164">
        <v>3188</v>
      </c>
      <c r="I32" s="164">
        <v>6752</v>
      </c>
      <c r="J32" s="164">
        <v>5989</v>
      </c>
      <c r="K32" s="164">
        <v>5235</v>
      </c>
      <c r="L32" s="164">
        <v>4179</v>
      </c>
      <c r="M32" s="164">
        <v>5986</v>
      </c>
      <c r="N32" s="164">
        <v>5614</v>
      </c>
      <c r="O32" s="164">
        <v>5948</v>
      </c>
      <c r="P32" s="164">
        <v>6583</v>
      </c>
      <c r="Q32" s="164">
        <v>5864</v>
      </c>
      <c r="R32" s="639"/>
      <c r="S32" s="4"/>
    </row>
    <row r="33" spans="1:19" ht="12" customHeight="1">
      <c r="A33" s="4"/>
      <c r="B33" s="232"/>
      <c r="C33" s="496"/>
      <c r="D33" s="485" t="s">
        <v>193</v>
      </c>
      <c r="E33" s="155">
        <v>4327</v>
      </c>
      <c r="F33" s="164">
        <v>4070</v>
      </c>
      <c r="G33" s="164">
        <v>4344</v>
      </c>
      <c r="H33" s="164">
        <v>3766</v>
      </c>
      <c r="I33" s="164">
        <v>5039</v>
      </c>
      <c r="J33" s="164">
        <v>4567</v>
      </c>
      <c r="K33" s="164">
        <v>3570</v>
      </c>
      <c r="L33" s="164">
        <v>2944</v>
      </c>
      <c r="M33" s="164">
        <v>5257</v>
      </c>
      <c r="N33" s="164">
        <v>3751</v>
      </c>
      <c r="O33" s="164">
        <v>4460</v>
      </c>
      <c r="P33" s="164">
        <v>4625</v>
      </c>
      <c r="Q33" s="164">
        <v>4839</v>
      </c>
      <c r="R33" s="639"/>
      <c r="S33" s="4"/>
    </row>
    <row r="34" spans="1:19" ht="12" customHeight="1">
      <c r="A34" s="4"/>
      <c r="B34" s="232"/>
      <c r="C34" s="496"/>
      <c r="D34" s="485" t="s">
        <v>59</v>
      </c>
      <c r="E34" s="155">
        <v>2122</v>
      </c>
      <c r="F34" s="164">
        <v>1832</v>
      </c>
      <c r="G34" s="164">
        <v>2141</v>
      </c>
      <c r="H34" s="164">
        <v>1635</v>
      </c>
      <c r="I34" s="164">
        <v>2415</v>
      </c>
      <c r="J34" s="164">
        <v>2273</v>
      </c>
      <c r="K34" s="164">
        <v>1857</v>
      </c>
      <c r="L34" s="164">
        <v>1850</v>
      </c>
      <c r="M34" s="164">
        <v>2275</v>
      </c>
      <c r="N34" s="164">
        <v>1897</v>
      </c>
      <c r="O34" s="164">
        <v>2437</v>
      </c>
      <c r="P34" s="164">
        <v>2407</v>
      </c>
      <c r="Q34" s="164">
        <v>2465</v>
      </c>
      <c r="R34" s="639"/>
      <c r="S34" s="4"/>
    </row>
    <row r="35" spans="1:19" ht="12" customHeight="1">
      <c r="A35" s="4"/>
      <c r="B35" s="232"/>
      <c r="C35" s="496"/>
      <c r="D35" s="485" t="s">
        <v>195</v>
      </c>
      <c r="E35" s="155">
        <v>1481</v>
      </c>
      <c r="F35" s="164">
        <v>1310</v>
      </c>
      <c r="G35" s="164">
        <v>1182</v>
      </c>
      <c r="H35" s="164">
        <v>1153</v>
      </c>
      <c r="I35" s="164">
        <v>1345</v>
      </c>
      <c r="J35" s="164">
        <v>1492</v>
      </c>
      <c r="K35" s="164">
        <v>1246</v>
      </c>
      <c r="L35" s="164">
        <v>1035</v>
      </c>
      <c r="M35" s="164">
        <v>1435</v>
      </c>
      <c r="N35" s="164">
        <v>1220</v>
      </c>
      <c r="O35" s="164">
        <v>1735</v>
      </c>
      <c r="P35" s="164">
        <v>1800</v>
      </c>
      <c r="Q35" s="164">
        <v>1577</v>
      </c>
      <c r="R35" s="639"/>
      <c r="S35" s="4"/>
    </row>
    <row r="36" spans="1:19" ht="12" customHeight="1">
      <c r="A36" s="4"/>
      <c r="B36" s="232"/>
      <c r="C36" s="496"/>
      <c r="D36" s="485" t="s">
        <v>196</v>
      </c>
      <c r="E36" s="155">
        <v>1452</v>
      </c>
      <c r="F36" s="164">
        <v>1050</v>
      </c>
      <c r="G36" s="164">
        <v>778</v>
      </c>
      <c r="H36" s="164">
        <v>438</v>
      </c>
      <c r="I36" s="164">
        <v>477</v>
      </c>
      <c r="J36" s="164">
        <v>546</v>
      </c>
      <c r="K36" s="164">
        <v>405</v>
      </c>
      <c r="L36" s="164">
        <v>402</v>
      </c>
      <c r="M36" s="164">
        <v>547</v>
      </c>
      <c r="N36" s="164">
        <v>885</v>
      </c>
      <c r="O36" s="164">
        <v>1706</v>
      </c>
      <c r="P36" s="164">
        <v>1772</v>
      </c>
      <c r="Q36" s="164">
        <v>1459</v>
      </c>
      <c r="R36" s="639"/>
      <c r="S36" s="4"/>
    </row>
    <row r="37" spans="1:19" ht="12" customHeight="1">
      <c r="A37" s="4"/>
      <c r="B37" s="232"/>
      <c r="C37" s="496"/>
      <c r="D37" s="485" t="s">
        <v>132</v>
      </c>
      <c r="E37" s="155">
        <v>167</v>
      </c>
      <c r="F37" s="164">
        <v>126</v>
      </c>
      <c r="G37" s="164">
        <v>163</v>
      </c>
      <c r="H37" s="164">
        <v>90</v>
      </c>
      <c r="I37" s="164">
        <v>157</v>
      </c>
      <c r="J37" s="164">
        <v>163</v>
      </c>
      <c r="K37" s="164">
        <v>137</v>
      </c>
      <c r="L37" s="164">
        <v>78</v>
      </c>
      <c r="M37" s="164">
        <v>123</v>
      </c>
      <c r="N37" s="164">
        <v>136</v>
      </c>
      <c r="O37" s="164">
        <v>222</v>
      </c>
      <c r="P37" s="164">
        <v>217</v>
      </c>
      <c r="Q37" s="164">
        <v>206</v>
      </c>
      <c r="R37" s="639"/>
      <c r="S37" s="4"/>
    </row>
    <row r="38" spans="1:19" ht="12" customHeight="1">
      <c r="A38" s="4"/>
      <c r="B38" s="232"/>
      <c r="C38" s="496"/>
      <c r="D38" s="485" t="s">
        <v>133</v>
      </c>
      <c r="E38" s="155">
        <v>221</v>
      </c>
      <c r="F38" s="164">
        <v>202</v>
      </c>
      <c r="G38" s="164">
        <v>163</v>
      </c>
      <c r="H38" s="164">
        <v>132</v>
      </c>
      <c r="I38" s="164">
        <v>134</v>
      </c>
      <c r="J38" s="164">
        <v>231</v>
      </c>
      <c r="K38" s="164">
        <v>192</v>
      </c>
      <c r="L38" s="164">
        <v>126</v>
      </c>
      <c r="M38" s="164">
        <v>216</v>
      </c>
      <c r="N38" s="164">
        <v>165</v>
      </c>
      <c r="O38" s="164">
        <v>282</v>
      </c>
      <c r="P38" s="164">
        <v>241</v>
      </c>
      <c r="Q38" s="164">
        <v>187</v>
      </c>
      <c r="R38" s="639"/>
      <c r="S38" s="4"/>
    </row>
    <row r="39" spans="1:19" ht="15" customHeight="1">
      <c r="A39" s="4"/>
      <c r="B39" s="232"/>
      <c r="C39" s="496"/>
      <c r="D39" s="491" t="s">
        <v>361</v>
      </c>
      <c r="E39" s="164">
        <v>868</v>
      </c>
      <c r="F39" s="164">
        <v>547</v>
      </c>
      <c r="G39" s="164">
        <v>553</v>
      </c>
      <c r="H39" s="164">
        <v>647</v>
      </c>
      <c r="I39" s="164">
        <v>654</v>
      </c>
      <c r="J39" s="164">
        <v>626</v>
      </c>
      <c r="K39" s="164">
        <v>635</v>
      </c>
      <c r="L39" s="164">
        <v>612</v>
      </c>
      <c r="M39" s="164">
        <v>908</v>
      </c>
      <c r="N39" s="164">
        <v>633</v>
      </c>
      <c r="O39" s="164">
        <v>1051</v>
      </c>
      <c r="P39" s="164">
        <v>1426</v>
      </c>
      <c r="Q39" s="164">
        <v>833</v>
      </c>
      <c r="R39" s="639"/>
      <c r="S39" s="4"/>
    </row>
    <row r="40" spans="1:19" ht="12" customHeight="1">
      <c r="A40" s="4"/>
      <c r="B40" s="232"/>
      <c r="C40" s="496"/>
      <c r="D40" s="491" t="s">
        <v>220</v>
      </c>
      <c r="E40" s="164">
        <v>4814</v>
      </c>
      <c r="F40" s="164">
        <v>4033</v>
      </c>
      <c r="G40" s="164">
        <v>4240</v>
      </c>
      <c r="H40" s="164">
        <v>2570</v>
      </c>
      <c r="I40" s="164">
        <v>4742</v>
      </c>
      <c r="J40" s="164">
        <v>4451</v>
      </c>
      <c r="K40" s="164">
        <v>3486</v>
      </c>
      <c r="L40" s="164">
        <v>2830</v>
      </c>
      <c r="M40" s="164">
        <v>4260</v>
      </c>
      <c r="N40" s="164">
        <v>3877</v>
      </c>
      <c r="O40" s="164">
        <v>4167</v>
      </c>
      <c r="P40" s="164">
        <v>4008</v>
      </c>
      <c r="Q40" s="164">
        <v>4395</v>
      </c>
      <c r="R40" s="639"/>
      <c r="S40" s="4"/>
    </row>
    <row r="41" spans="1:19" ht="12" customHeight="1">
      <c r="A41" s="4"/>
      <c r="B41" s="232"/>
      <c r="C41" s="496"/>
      <c r="D41" s="491" t="s">
        <v>168</v>
      </c>
      <c r="E41" s="164">
        <v>9961</v>
      </c>
      <c r="F41" s="164">
        <v>9078</v>
      </c>
      <c r="G41" s="164">
        <v>9255</v>
      </c>
      <c r="H41" s="164">
        <v>7184</v>
      </c>
      <c r="I41" s="164">
        <v>10901</v>
      </c>
      <c r="J41" s="164">
        <v>10184</v>
      </c>
      <c r="K41" s="164">
        <v>8521</v>
      </c>
      <c r="L41" s="164">
        <v>7172</v>
      </c>
      <c r="M41" s="164">
        <v>10670</v>
      </c>
      <c r="N41" s="164">
        <v>9157</v>
      </c>
      <c r="O41" s="164">
        <v>11569</v>
      </c>
      <c r="P41" s="164">
        <v>12205</v>
      </c>
      <c r="Q41" s="164">
        <v>11369</v>
      </c>
      <c r="R41" s="639"/>
      <c r="S41" s="4"/>
    </row>
    <row r="42" spans="1:19" ht="11.25" customHeight="1">
      <c r="A42" s="4"/>
      <c r="B42" s="232"/>
      <c r="C42" s="496"/>
      <c r="D42" s="491" t="s">
        <v>221</v>
      </c>
      <c r="E42" s="800">
        <v>0</v>
      </c>
      <c r="F42" s="799">
        <v>0</v>
      </c>
      <c r="G42" s="799">
        <v>0</v>
      </c>
      <c r="H42" s="799">
        <v>1</v>
      </c>
      <c r="I42" s="799">
        <v>22</v>
      </c>
      <c r="J42" s="799">
        <v>0</v>
      </c>
      <c r="K42" s="799">
        <v>0</v>
      </c>
      <c r="L42" s="799">
        <v>0</v>
      </c>
      <c r="M42" s="799">
        <v>1</v>
      </c>
      <c r="N42" s="799">
        <v>1</v>
      </c>
      <c r="O42" s="799">
        <v>3</v>
      </c>
      <c r="P42" s="799">
        <v>6</v>
      </c>
      <c r="Q42" s="799">
        <v>0</v>
      </c>
      <c r="R42" s="639"/>
      <c r="S42" s="4"/>
    </row>
    <row r="43" spans="1:19" ht="15" customHeight="1">
      <c r="A43" s="4"/>
      <c r="B43" s="232"/>
      <c r="C43" s="637" t="s">
        <v>308</v>
      </c>
      <c r="D43" s="637"/>
      <c r="E43" s="155"/>
      <c r="F43" s="155"/>
      <c r="G43" s="164"/>
      <c r="H43" s="164"/>
      <c r="I43" s="164"/>
      <c r="J43" s="164"/>
      <c r="K43" s="164"/>
      <c r="L43" s="164"/>
      <c r="M43" s="164"/>
      <c r="N43" s="164"/>
      <c r="O43" s="164"/>
      <c r="P43" s="164"/>
      <c r="Q43" s="164"/>
      <c r="R43" s="639"/>
      <c r="S43" s="4"/>
    </row>
    <row r="44" spans="1:19" ht="12" customHeight="1">
      <c r="A44" s="4"/>
      <c r="B44" s="232"/>
      <c r="C44" s="496"/>
      <c r="D44" s="750" t="s">
        <v>594</v>
      </c>
      <c r="E44" s="164">
        <v>1882</v>
      </c>
      <c r="F44" s="164">
        <v>1509</v>
      </c>
      <c r="G44" s="164">
        <v>1447</v>
      </c>
      <c r="H44" s="164">
        <v>826</v>
      </c>
      <c r="I44" s="164">
        <v>1287</v>
      </c>
      <c r="J44" s="164">
        <v>1374</v>
      </c>
      <c r="K44" s="164">
        <v>1039</v>
      </c>
      <c r="L44" s="164">
        <v>1008</v>
      </c>
      <c r="M44" s="164">
        <v>1197</v>
      </c>
      <c r="N44" s="164">
        <v>1422</v>
      </c>
      <c r="O44" s="164">
        <v>1959</v>
      </c>
      <c r="P44" s="164">
        <v>2157</v>
      </c>
      <c r="Q44" s="164">
        <v>2003</v>
      </c>
      <c r="R44" s="639"/>
      <c r="S44" s="4"/>
    </row>
    <row r="45" spans="1:19" ht="12" customHeight="1">
      <c r="A45" s="4"/>
      <c r="B45" s="232"/>
      <c r="C45" s="496"/>
      <c r="D45" s="750" t="s">
        <v>591</v>
      </c>
      <c r="E45" s="164">
        <v>1236</v>
      </c>
      <c r="F45" s="164">
        <v>1217</v>
      </c>
      <c r="G45" s="164">
        <v>1176</v>
      </c>
      <c r="H45" s="164">
        <v>1643</v>
      </c>
      <c r="I45" s="164">
        <v>1411</v>
      </c>
      <c r="J45" s="164">
        <v>1356</v>
      </c>
      <c r="K45" s="164">
        <v>1104</v>
      </c>
      <c r="L45" s="164">
        <v>779</v>
      </c>
      <c r="M45" s="164">
        <v>1552</v>
      </c>
      <c r="N45" s="164">
        <v>988</v>
      </c>
      <c r="O45" s="164">
        <v>1316</v>
      </c>
      <c r="P45" s="164">
        <v>1179</v>
      </c>
      <c r="Q45" s="164">
        <v>1365</v>
      </c>
      <c r="R45" s="639"/>
      <c r="S45" s="4"/>
    </row>
    <row r="46" spans="1:19" ht="12" customHeight="1">
      <c r="A46" s="4"/>
      <c r="B46" s="232"/>
      <c r="C46" s="496"/>
      <c r="D46" s="750" t="s">
        <v>590</v>
      </c>
      <c r="E46" s="164">
        <v>1175</v>
      </c>
      <c r="F46" s="164">
        <v>1208</v>
      </c>
      <c r="G46" s="164">
        <v>1171</v>
      </c>
      <c r="H46" s="164">
        <v>743</v>
      </c>
      <c r="I46" s="164">
        <v>1143</v>
      </c>
      <c r="J46" s="164">
        <v>1270</v>
      </c>
      <c r="K46" s="164">
        <v>1081</v>
      </c>
      <c r="L46" s="164">
        <v>781</v>
      </c>
      <c r="M46" s="164">
        <v>1079</v>
      </c>
      <c r="N46" s="164">
        <v>1147</v>
      </c>
      <c r="O46" s="164">
        <v>1299</v>
      </c>
      <c r="P46" s="164">
        <v>1462</v>
      </c>
      <c r="Q46" s="164">
        <v>1307</v>
      </c>
      <c r="R46" s="639"/>
      <c r="S46" s="4"/>
    </row>
    <row r="47" spans="1:19" ht="12" customHeight="1">
      <c r="A47" s="4"/>
      <c r="B47" s="232"/>
      <c r="C47" s="496"/>
      <c r="D47" s="750" t="s">
        <v>595</v>
      </c>
      <c r="E47" s="164">
        <v>1212</v>
      </c>
      <c r="F47" s="164">
        <v>904</v>
      </c>
      <c r="G47" s="164">
        <v>787</v>
      </c>
      <c r="H47" s="164">
        <v>637</v>
      </c>
      <c r="I47" s="164">
        <v>1348</v>
      </c>
      <c r="J47" s="164">
        <v>1078</v>
      </c>
      <c r="K47" s="164">
        <v>918</v>
      </c>
      <c r="L47" s="164">
        <v>632</v>
      </c>
      <c r="M47" s="164">
        <v>1350</v>
      </c>
      <c r="N47" s="164">
        <v>994</v>
      </c>
      <c r="O47" s="164">
        <v>847</v>
      </c>
      <c r="P47" s="164">
        <v>926</v>
      </c>
      <c r="Q47" s="164">
        <v>1091</v>
      </c>
      <c r="R47" s="639"/>
      <c r="S47" s="4"/>
    </row>
    <row r="48" spans="1:19" ht="12" customHeight="1">
      <c r="A48" s="4"/>
      <c r="B48" s="232"/>
      <c r="C48" s="496"/>
      <c r="D48" s="750" t="s">
        <v>596</v>
      </c>
      <c r="E48" s="164">
        <v>671</v>
      </c>
      <c r="F48" s="164">
        <v>641</v>
      </c>
      <c r="G48" s="164">
        <v>682</v>
      </c>
      <c r="H48" s="164">
        <v>474</v>
      </c>
      <c r="I48" s="164">
        <v>640</v>
      </c>
      <c r="J48" s="164">
        <v>860</v>
      </c>
      <c r="K48" s="164">
        <v>628</v>
      </c>
      <c r="L48" s="164">
        <v>598</v>
      </c>
      <c r="M48" s="164">
        <v>885</v>
      </c>
      <c r="N48" s="164">
        <v>713</v>
      </c>
      <c r="O48" s="164">
        <v>915</v>
      </c>
      <c r="P48" s="164">
        <v>801</v>
      </c>
      <c r="Q48" s="164">
        <v>891</v>
      </c>
      <c r="R48" s="639"/>
      <c r="S48" s="4"/>
    </row>
    <row r="49" spans="1:19" ht="15" customHeight="1">
      <c r="A49" s="4"/>
      <c r="B49" s="232"/>
      <c r="C49" s="1469" t="s">
        <v>223</v>
      </c>
      <c r="D49" s="1469"/>
      <c r="E49" s="494">
        <f t="shared" ref="E49:P49" si="0">+E31/E8*100</f>
        <v>31.472949318954591</v>
      </c>
      <c r="F49" s="494">
        <f t="shared" si="0"/>
        <v>27.011312396171189</v>
      </c>
      <c r="G49" s="494">
        <f t="shared" si="0"/>
        <v>24.413471898786973</v>
      </c>
      <c r="H49" s="494">
        <f t="shared" si="0"/>
        <v>19.123432731551272</v>
      </c>
      <c r="I49" s="494">
        <f t="shared" si="0"/>
        <v>21.27640156453716</v>
      </c>
      <c r="J49" s="494">
        <f t="shared" si="0"/>
        <v>20.798637137989779</v>
      </c>
      <c r="K49" s="494">
        <f t="shared" si="0"/>
        <v>20.134420589921643</v>
      </c>
      <c r="L49" s="494">
        <f t="shared" si="0"/>
        <v>18.736760344584098</v>
      </c>
      <c r="M49" s="494">
        <f t="shared" si="0"/>
        <v>22.994730041666063</v>
      </c>
      <c r="N49" s="494">
        <f t="shared" si="0"/>
        <v>24.549618320610687</v>
      </c>
      <c r="O49" s="494">
        <f t="shared" si="0"/>
        <v>27.70169938953968</v>
      </c>
      <c r="P49" s="494">
        <f t="shared" si="0"/>
        <v>32.818748256300566</v>
      </c>
      <c r="Q49" s="494">
        <f>+Q31/Q8*100</f>
        <v>34.467934872902475</v>
      </c>
      <c r="R49" s="639"/>
      <c r="S49" s="4"/>
    </row>
    <row r="50" spans="1:19" ht="11.25" customHeight="1" thickBot="1">
      <c r="A50" s="4"/>
      <c r="B50" s="232"/>
      <c r="C50" s="581"/>
      <c r="D50" s="639"/>
      <c r="E50" s="635"/>
      <c r="F50" s="635"/>
      <c r="G50" s="635"/>
      <c r="H50" s="635"/>
      <c r="I50" s="635"/>
      <c r="J50" s="635"/>
      <c r="K50" s="635"/>
      <c r="L50" s="635"/>
      <c r="M50" s="635"/>
      <c r="N50" s="635"/>
      <c r="O50" s="635"/>
      <c r="P50" s="635"/>
      <c r="Q50" s="558"/>
      <c r="R50" s="639"/>
      <c r="S50" s="4"/>
    </row>
    <row r="51" spans="1:19" s="10" customFormat="1" ht="13.5" customHeight="1" thickBot="1">
      <c r="A51" s="9"/>
      <c r="B51" s="231"/>
      <c r="C51" s="411" t="s">
        <v>224</v>
      </c>
      <c r="D51" s="560"/>
      <c r="E51" s="578"/>
      <c r="F51" s="578"/>
      <c r="G51" s="578"/>
      <c r="H51" s="578"/>
      <c r="I51" s="578"/>
      <c r="J51" s="578"/>
      <c r="K51" s="578"/>
      <c r="L51" s="578"/>
      <c r="M51" s="578"/>
      <c r="N51" s="578"/>
      <c r="O51" s="578"/>
      <c r="P51" s="578"/>
      <c r="Q51" s="579"/>
      <c r="R51" s="639"/>
      <c r="S51" s="9"/>
    </row>
    <row r="52" spans="1:19" ht="9.75" customHeight="1">
      <c r="A52" s="4"/>
      <c r="B52" s="232"/>
      <c r="C52" s="638" t="s">
        <v>78</v>
      </c>
      <c r="D52" s="582"/>
      <c r="E52" s="577"/>
      <c r="F52" s="577"/>
      <c r="G52" s="577"/>
      <c r="H52" s="577"/>
      <c r="I52" s="577"/>
      <c r="J52" s="577"/>
      <c r="K52" s="577"/>
      <c r="L52" s="577"/>
      <c r="M52" s="577"/>
      <c r="N52" s="577"/>
      <c r="O52" s="577"/>
      <c r="P52" s="577"/>
      <c r="Q52" s="580"/>
      <c r="R52" s="639"/>
      <c r="S52" s="4"/>
    </row>
    <row r="53" spans="1:19" ht="15" customHeight="1">
      <c r="A53" s="4"/>
      <c r="B53" s="232"/>
      <c r="C53" s="1469" t="s">
        <v>68</v>
      </c>
      <c r="D53" s="1469"/>
      <c r="E53" s="562">
        <v>9704</v>
      </c>
      <c r="F53" s="563">
        <v>8675</v>
      </c>
      <c r="G53" s="563">
        <v>8783</v>
      </c>
      <c r="H53" s="563">
        <v>6931</v>
      </c>
      <c r="I53" s="563">
        <v>9706</v>
      </c>
      <c r="J53" s="563">
        <v>10408</v>
      </c>
      <c r="K53" s="563">
        <v>9294</v>
      </c>
      <c r="L53" s="563">
        <v>7026</v>
      </c>
      <c r="M53" s="563">
        <v>10703</v>
      </c>
      <c r="N53" s="563">
        <v>8759</v>
      </c>
      <c r="O53" s="563">
        <v>10350</v>
      </c>
      <c r="P53" s="563">
        <v>12130</v>
      </c>
      <c r="Q53" s="563">
        <v>11605</v>
      </c>
      <c r="R53" s="639"/>
      <c r="S53" s="4"/>
    </row>
    <row r="54" spans="1:19" ht="11.25" customHeight="1">
      <c r="A54" s="4"/>
      <c r="B54" s="232"/>
      <c r="C54" s="496"/>
      <c r="D54" s="100" t="s">
        <v>361</v>
      </c>
      <c r="E54" s="156">
        <v>621</v>
      </c>
      <c r="F54" s="183">
        <v>384</v>
      </c>
      <c r="G54" s="183">
        <v>328</v>
      </c>
      <c r="H54" s="183">
        <v>406</v>
      </c>
      <c r="I54" s="164">
        <v>388</v>
      </c>
      <c r="J54" s="164">
        <v>411</v>
      </c>
      <c r="K54" s="164">
        <v>483</v>
      </c>
      <c r="L54" s="164">
        <v>246</v>
      </c>
      <c r="M54" s="164">
        <v>350</v>
      </c>
      <c r="N54" s="164">
        <v>275</v>
      </c>
      <c r="O54" s="164">
        <v>530</v>
      </c>
      <c r="P54" s="164">
        <v>1185</v>
      </c>
      <c r="Q54" s="164">
        <v>601</v>
      </c>
      <c r="R54" s="639"/>
      <c r="S54" s="4"/>
    </row>
    <row r="55" spans="1:19" ht="11.25" customHeight="1">
      <c r="A55" s="4"/>
      <c r="B55" s="232"/>
      <c r="C55" s="496"/>
      <c r="D55" s="100" t="s">
        <v>220</v>
      </c>
      <c r="E55" s="156">
        <v>2828</v>
      </c>
      <c r="F55" s="183">
        <v>2392</v>
      </c>
      <c r="G55" s="183">
        <v>2346</v>
      </c>
      <c r="H55" s="183">
        <v>1558</v>
      </c>
      <c r="I55" s="164">
        <v>2412</v>
      </c>
      <c r="J55" s="164">
        <v>3011</v>
      </c>
      <c r="K55" s="164">
        <v>2560</v>
      </c>
      <c r="L55" s="164">
        <v>1815</v>
      </c>
      <c r="M55" s="164">
        <v>2630</v>
      </c>
      <c r="N55" s="164">
        <v>2446</v>
      </c>
      <c r="O55" s="164">
        <v>2675</v>
      </c>
      <c r="P55" s="164">
        <v>2561</v>
      </c>
      <c r="Q55" s="164">
        <v>2894</v>
      </c>
      <c r="R55" s="639"/>
      <c r="S55" s="4"/>
    </row>
    <row r="56" spans="1:19" ht="11.25" customHeight="1">
      <c r="A56" s="4"/>
      <c r="B56" s="232"/>
      <c r="C56" s="496"/>
      <c r="D56" s="100" t="s">
        <v>168</v>
      </c>
      <c r="E56" s="156">
        <v>6254</v>
      </c>
      <c r="F56" s="183">
        <v>5899</v>
      </c>
      <c r="G56" s="183">
        <v>6109</v>
      </c>
      <c r="H56" s="183">
        <v>4967</v>
      </c>
      <c r="I56" s="164">
        <v>6905</v>
      </c>
      <c r="J56" s="164">
        <v>6973</v>
      </c>
      <c r="K56" s="164">
        <v>6251</v>
      </c>
      <c r="L56" s="164">
        <v>4965</v>
      </c>
      <c r="M56" s="164">
        <v>7723</v>
      </c>
      <c r="N56" s="164">
        <v>6038</v>
      </c>
      <c r="O56" s="164">
        <v>7142</v>
      </c>
      <c r="P56" s="164">
        <v>8383</v>
      </c>
      <c r="Q56" s="164">
        <v>8110</v>
      </c>
      <c r="R56" s="639"/>
      <c r="S56" s="4"/>
    </row>
    <row r="57" spans="1:19" ht="11.25" customHeight="1">
      <c r="A57" s="4"/>
      <c r="B57" s="232"/>
      <c r="C57" s="496"/>
      <c r="D57" s="100" t="s">
        <v>221</v>
      </c>
      <c r="E57" s="800">
        <v>1</v>
      </c>
      <c r="F57" s="799">
        <v>0</v>
      </c>
      <c r="G57" s="799">
        <v>0</v>
      </c>
      <c r="H57" s="799">
        <v>0</v>
      </c>
      <c r="I57" s="799">
        <v>1</v>
      </c>
      <c r="J57" s="799">
        <v>13</v>
      </c>
      <c r="K57" s="799">
        <v>0</v>
      </c>
      <c r="L57" s="799">
        <v>0</v>
      </c>
      <c r="M57" s="799">
        <v>0</v>
      </c>
      <c r="N57" s="799">
        <v>0</v>
      </c>
      <c r="O57" s="799">
        <v>3</v>
      </c>
      <c r="P57" s="799">
        <v>1</v>
      </c>
      <c r="Q57" s="799">
        <v>0</v>
      </c>
      <c r="R57" s="639"/>
      <c r="S57" s="4"/>
    </row>
    <row r="58" spans="1:19" ht="12.75" hidden="1" customHeight="1">
      <c r="A58" s="4"/>
      <c r="B58" s="232"/>
      <c r="C58" s="496"/>
      <c r="D58" s="209" t="s">
        <v>192</v>
      </c>
      <c r="E58" s="155">
        <v>3163</v>
      </c>
      <c r="F58" s="164">
        <v>2857</v>
      </c>
      <c r="G58" s="164">
        <v>2730</v>
      </c>
      <c r="H58" s="164">
        <v>1694</v>
      </c>
      <c r="I58" s="164">
        <v>3325</v>
      </c>
      <c r="J58" s="164">
        <v>3894</v>
      </c>
      <c r="K58" s="164">
        <v>3386</v>
      </c>
      <c r="L58" s="164">
        <v>2467</v>
      </c>
      <c r="M58" s="164">
        <v>3723</v>
      </c>
      <c r="N58" s="164">
        <v>3240</v>
      </c>
      <c r="O58" s="164">
        <v>3337</v>
      </c>
      <c r="P58" s="164">
        <v>3812</v>
      </c>
      <c r="Q58" s="164">
        <v>3922</v>
      </c>
      <c r="R58" s="639"/>
      <c r="S58" s="4"/>
    </row>
    <row r="59" spans="1:19" ht="12.75" hidden="1" customHeight="1">
      <c r="A59" s="4"/>
      <c r="B59" s="232"/>
      <c r="C59" s="496"/>
      <c r="D59" s="209" t="s">
        <v>193</v>
      </c>
      <c r="E59" s="155">
        <v>3056</v>
      </c>
      <c r="F59" s="164">
        <v>2958</v>
      </c>
      <c r="G59" s="164">
        <v>3168</v>
      </c>
      <c r="H59" s="164">
        <v>3005</v>
      </c>
      <c r="I59" s="164">
        <v>3701</v>
      </c>
      <c r="J59" s="164">
        <v>3552</v>
      </c>
      <c r="K59" s="164">
        <v>2974</v>
      </c>
      <c r="L59" s="164">
        <v>2260</v>
      </c>
      <c r="M59" s="164">
        <v>4116</v>
      </c>
      <c r="N59" s="164">
        <v>2828</v>
      </c>
      <c r="O59" s="164">
        <v>3271</v>
      </c>
      <c r="P59" s="164">
        <v>3508</v>
      </c>
      <c r="Q59" s="164">
        <v>3464</v>
      </c>
      <c r="R59" s="639"/>
      <c r="S59" s="4"/>
    </row>
    <row r="60" spans="1:19" ht="12.75" hidden="1" customHeight="1">
      <c r="A60" s="4"/>
      <c r="B60" s="232"/>
      <c r="C60" s="496"/>
      <c r="D60" s="209" t="s">
        <v>59</v>
      </c>
      <c r="E60" s="155">
        <v>1076</v>
      </c>
      <c r="F60" s="164">
        <v>990</v>
      </c>
      <c r="G60" s="164">
        <v>1141</v>
      </c>
      <c r="H60" s="164">
        <v>902</v>
      </c>
      <c r="I60" s="164">
        <v>1252</v>
      </c>
      <c r="J60" s="164">
        <v>1440</v>
      </c>
      <c r="K60" s="164">
        <v>1388</v>
      </c>
      <c r="L60" s="164">
        <v>1231</v>
      </c>
      <c r="M60" s="164">
        <v>1429</v>
      </c>
      <c r="N60" s="164">
        <v>1277</v>
      </c>
      <c r="O60" s="164">
        <v>1437</v>
      </c>
      <c r="P60" s="164">
        <v>1708</v>
      </c>
      <c r="Q60" s="164">
        <v>1535</v>
      </c>
      <c r="R60" s="639"/>
      <c r="S60" s="4"/>
    </row>
    <row r="61" spans="1:19" ht="12.75" hidden="1" customHeight="1">
      <c r="A61" s="4"/>
      <c r="B61" s="232"/>
      <c r="C61" s="496"/>
      <c r="D61" s="209" t="s">
        <v>195</v>
      </c>
      <c r="E61" s="155">
        <v>1041</v>
      </c>
      <c r="F61" s="164">
        <v>864</v>
      </c>
      <c r="G61" s="164">
        <v>853</v>
      </c>
      <c r="H61" s="164">
        <v>866</v>
      </c>
      <c r="I61" s="164">
        <v>940</v>
      </c>
      <c r="J61" s="164">
        <v>853</v>
      </c>
      <c r="K61" s="164">
        <v>1018</v>
      </c>
      <c r="L61" s="164">
        <v>656</v>
      </c>
      <c r="M61" s="164">
        <v>972</v>
      </c>
      <c r="N61" s="164">
        <v>723</v>
      </c>
      <c r="O61" s="164">
        <v>1036</v>
      </c>
      <c r="P61" s="164">
        <v>1348</v>
      </c>
      <c r="Q61" s="164">
        <v>1284</v>
      </c>
      <c r="R61" s="639"/>
      <c r="S61" s="4"/>
    </row>
    <row r="62" spans="1:19" ht="12.75" hidden="1" customHeight="1">
      <c r="A62" s="4"/>
      <c r="B62" s="232"/>
      <c r="C62" s="496"/>
      <c r="D62" s="209" t="s">
        <v>196</v>
      </c>
      <c r="E62" s="155">
        <v>1107</v>
      </c>
      <c r="F62" s="164">
        <v>767</v>
      </c>
      <c r="G62" s="164">
        <v>627</v>
      </c>
      <c r="H62" s="164">
        <v>298</v>
      </c>
      <c r="I62" s="164">
        <v>285</v>
      </c>
      <c r="J62" s="164">
        <v>339</v>
      </c>
      <c r="K62" s="164">
        <v>304</v>
      </c>
      <c r="L62" s="164">
        <v>251</v>
      </c>
      <c r="M62" s="164">
        <v>282</v>
      </c>
      <c r="N62" s="164">
        <v>471</v>
      </c>
      <c r="O62" s="164">
        <v>953</v>
      </c>
      <c r="P62" s="164">
        <v>1448</v>
      </c>
      <c r="Q62" s="164">
        <v>1117</v>
      </c>
      <c r="R62" s="639"/>
      <c r="S62" s="4"/>
    </row>
    <row r="63" spans="1:19" ht="12.75" hidden="1" customHeight="1">
      <c r="A63" s="4"/>
      <c r="B63" s="232"/>
      <c r="C63" s="496"/>
      <c r="D63" s="209" t="s">
        <v>132</v>
      </c>
      <c r="E63" s="155">
        <v>118</v>
      </c>
      <c r="F63" s="164">
        <v>113</v>
      </c>
      <c r="G63" s="164">
        <v>131</v>
      </c>
      <c r="H63" s="164">
        <v>85</v>
      </c>
      <c r="I63" s="164">
        <v>127</v>
      </c>
      <c r="J63" s="164">
        <v>117</v>
      </c>
      <c r="K63" s="164">
        <v>94</v>
      </c>
      <c r="L63" s="164">
        <v>62</v>
      </c>
      <c r="M63" s="164">
        <v>81</v>
      </c>
      <c r="N63" s="164">
        <v>96</v>
      </c>
      <c r="O63" s="164">
        <v>158</v>
      </c>
      <c r="P63" s="164">
        <v>158</v>
      </c>
      <c r="Q63" s="164">
        <v>170</v>
      </c>
      <c r="R63" s="639"/>
      <c r="S63" s="4"/>
    </row>
    <row r="64" spans="1:19" ht="12.75" hidden="1" customHeight="1">
      <c r="A64" s="4"/>
      <c r="B64" s="232"/>
      <c r="C64" s="496"/>
      <c r="D64" s="209" t="s">
        <v>133</v>
      </c>
      <c r="E64" s="155">
        <v>143</v>
      </c>
      <c r="F64" s="164">
        <v>126</v>
      </c>
      <c r="G64" s="164">
        <v>133</v>
      </c>
      <c r="H64" s="164">
        <v>81</v>
      </c>
      <c r="I64" s="164">
        <v>76</v>
      </c>
      <c r="J64" s="164">
        <v>213</v>
      </c>
      <c r="K64" s="164">
        <v>130</v>
      </c>
      <c r="L64" s="164">
        <v>99</v>
      </c>
      <c r="M64" s="164">
        <v>100</v>
      </c>
      <c r="N64" s="164">
        <v>125</v>
      </c>
      <c r="O64" s="164">
        <v>158</v>
      </c>
      <c r="P64" s="164">
        <v>148</v>
      </c>
      <c r="Q64" s="164">
        <v>113</v>
      </c>
      <c r="R64" s="639"/>
      <c r="S64" s="4"/>
    </row>
    <row r="65" spans="1:19" ht="15" customHeight="1">
      <c r="A65" s="4"/>
      <c r="B65" s="232"/>
      <c r="C65" s="1469" t="s">
        <v>225</v>
      </c>
      <c r="D65" s="1469"/>
      <c r="E65" s="494">
        <f t="shared" ref="E65:P65" si="1">+E53/E31*100</f>
        <v>62.034136674550922</v>
      </c>
      <c r="F65" s="494">
        <f t="shared" si="1"/>
        <v>63.515888124176314</v>
      </c>
      <c r="G65" s="494">
        <f t="shared" si="1"/>
        <v>62.521355353075172</v>
      </c>
      <c r="H65" s="494">
        <f t="shared" si="1"/>
        <v>66.631417035185535</v>
      </c>
      <c r="I65" s="494">
        <f t="shared" si="1"/>
        <v>59.476683620319868</v>
      </c>
      <c r="J65" s="494">
        <f t="shared" si="1"/>
        <v>68.19998689469891</v>
      </c>
      <c r="K65" s="494">
        <f t="shared" si="1"/>
        <v>73.516848599905089</v>
      </c>
      <c r="L65" s="494">
        <f t="shared" si="1"/>
        <v>66.195590729225557</v>
      </c>
      <c r="M65" s="494">
        <f t="shared" si="1"/>
        <v>67.573710461519028</v>
      </c>
      <c r="N65" s="494">
        <f t="shared" si="1"/>
        <v>64.083991805677499</v>
      </c>
      <c r="O65" s="494">
        <f t="shared" si="1"/>
        <v>61.643835616438359</v>
      </c>
      <c r="P65" s="494">
        <f t="shared" si="1"/>
        <v>68.744686880136015</v>
      </c>
      <c r="Q65" s="494">
        <f>+Q53/Q31*100</f>
        <v>69.922275109959628</v>
      </c>
      <c r="R65" s="639"/>
      <c r="S65" s="4"/>
    </row>
    <row r="66" spans="1:19" ht="11.25" customHeight="1">
      <c r="A66" s="4"/>
      <c r="B66" s="232"/>
      <c r="C66" s="496"/>
      <c r="D66" s="485" t="s">
        <v>192</v>
      </c>
      <c r="E66" s="184">
        <f t="shared" ref="E66:P72" si="2">+E58/E32*100</f>
        <v>53.856632044951468</v>
      </c>
      <c r="F66" s="184">
        <f t="shared" si="2"/>
        <v>56.373322809786899</v>
      </c>
      <c r="G66" s="184">
        <f t="shared" si="2"/>
        <v>51.733939738487777</v>
      </c>
      <c r="H66" s="184">
        <f t="shared" si="2"/>
        <v>53.136762860727728</v>
      </c>
      <c r="I66" s="184">
        <f t="shared" si="2"/>
        <v>49.244668246445499</v>
      </c>
      <c r="J66" s="184">
        <f t="shared" si="2"/>
        <v>65.019201870095173</v>
      </c>
      <c r="K66" s="184">
        <f t="shared" si="2"/>
        <v>64.680038204393512</v>
      </c>
      <c r="L66" s="184">
        <f t="shared" si="2"/>
        <v>59.033261545824359</v>
      </c>
      <c r="M66" s="184">
        <f t="shared" si="2"/>
        <v>62.195121951219512</v>
      </c>
      <c r="N66" s="184">
        <f t="shared" si="2"/>
        <v>57.712860705379413</v>
      </c>
      <c r="O66" s="184">
        <f t="shared" si="2"/>
        <v>56.102891728312045</v>
      </c>
      <c r="P66" s="184">
        <f t="shared" si="2"/>
        <v>57.906729454655938</v>
      </c>
      <c r="Q66" s="184">
        <f>+Q58/Q32*100</f>
        <v>66.882673942701231</v>
      </c>
      <c r="R66" s="639"/>
      <c r="S66" s="157"/>
    </row>
    <row r="67" spans="1:19" ht="11.25" customHeight="1">
      <c r="A67" s="4"/>
      <c r="B67" s="232"/>
      <c r="C67" s="496"/>
      <c r="D67" s="485" t="s">
        <v>193</v>
      </c>
      <c r="E67" s="184">
        <f t="shared" si="2"/>
        <v>70.6262999768893</v>
      </c>
      <c r="F67" s="184">
        <f t="shared" si="2"/>
        <v>72.678132678132684</v>
      </c>
      <c r="G67" s="184">
        <f t="shared" si="2"/>
        <v>72.928176795580114</v>
      </c>
      <c r="H67" s="184">
        <f t="shared" si="2"/>
        <v>79.792883696229424</v>
      </c>
      <c r="I67" s="184">
        <f t="shared" si="2"/>
        <v>73.447112522325867</v>
      </c>
      <c r="J67" s="184">
        <f t="shared" si="2"/>
        <v>77.775344865338297</v>
      </c>
      <c r="K67" s="184">
        <f t="shared" si="2"/>
        <v>83.305322128851543</v>
      </c>
      <c r="L67" s="184">
        <f t="shared" si="2"/>
        <v>76.766304347826093</v>
      </c>
      <c r="M67" s="184">
        <f t="shared" si="2"/>
        <v>78.295605858854856</v>
      </c>
      <c r="N67" s="184">
        <f t="shared" si="2"/>
        <v>75.393228472407358</v>
      </c>
      <c r="O67" s="184">
        <f t="shared" si="2"/>
        <v>73.340807174887885</v>
      </c>
      <c r="P67" s="184">
        <f t="shared" si="2"/>
        <v>75.848648648648648</v>
      </c>
      <c r="Q67" s="184">
        <f t="shared" ref="Q67:Q72" si="3">+Q59/Q33*100</f>
        <v>71.585038231039462</v>
      </c>
      <c r="R67" s="639"/>
      <c r="S67" s="157"/>
    </row>
    <row r="68" spans="1:19" ht="11.25" customHeight="1">
      <c r="A68" s="4"/>
      <c r="B68" s="232"/>
      <c r="C68" s="496"/>
      <c r="D68" s="485" t="s">
        <v>59</v>
      </c>
      <c r="E68" s="184">
        <f t="shared" si="2"/>
        <v>50.706880301602261</v>
      </c>
      <c r="F68" s="184">
        <f t="shared" si="2"/>
        <v>54.039301310043662</v>
      </c>
      <c r="G68" s="184">
        <f t="shared" si="2"/>
        <v>53.292853806632415</v>
      </c>
      <c r="H68" s="184">
        <f t="shared" si="2"/>
        <v>55.168195718654431</v>
      </c>
      <c r="I68" s="184">
        <f t="shared" si="2"/>
        <v>51.842650103519674</v>
      </c>
      <c r="J68" s="184">
        <f t="shared" si="2"/>
        <v>63.352397712274524</v>
      </c>
      <c r="K68" s="184">
        <f t="shared" si="2"/>
        <v>74.744211093161013</v>
      </c>
      <c r="L68" s="184">
        <f t="shared" si="2"/>
        <v>66.540540540540533</v>
      </c>
      <c r="M68" s="184">
        <f t="shared" si="2"/>
        <v>62.813186813186817</v>
      </c>
      <c r="N68" s="184">
        <f t="shared" si="2"/>
        <v>67.316816025303112</v>
      </c>
      <c r="O68" s="184">
        <f t="shared" si="2"/>
        <v>58.965941731637258</v>
      </c>
      <c r="P68" s="184">
        <f t="shared" si="2"/>
        <v>70.959700872455329</v>
      </c>
      <c r="Q68" s="184">
        <f t="shared" si="3"/>
        <v>62.271805273833671</v>
      </c>
      <c r="R68" s="639"/>
      <c r="S68" s="157"/>
    </row>
    <row r="69" spans="1:19" ht="11.25" customHeight="1">
      <c r="A69" s="4"/>
      <c r="B69" s="232"/>
      <c r="C69" s="496"/>
      <c r="D69" s="485" t="s">
        <v>195</v>
      </c>
      <c r="E69" s="184">
        <f t="shared" si="2"/>
        <v>70.290344361917619</v>
      </c>
      <c r="F69" s="184">
        <f t="shared" si="2"/>
        <v>65.954198473282446</v>
      </c>
      <c r="G69" s="184">
        <f t="shared" si="2"/>
        <v>72.165820642978005</v>
      </c>
      <c r="H69" s="184">
        <f t="shared" si="2"/>
        <v>75.108412836079793</v>
      </c>
      <c r="I69" s="184">
        <f t="shared" si="2"/>
        <v>69.888475836431226</v>
      </c>
      <c r="J69" s="184">
        <f t="shared" si="2"/>
        <v>57.171581769436997</v>
      </c>
      <c r="K69" s="184">
        <f t="shared" si="2"/>
        <v>81.701444622792934</v>
      </c>
      <c r="L69" s="184">
        <f t="shared" si="2"/>
        <v>63.381642512077299</v>
      </c>
      <c r="M69" s="184">
        <f t="shared" si="2"/>
        <v>67.735191637630663</v>
      </c>
      <c r="N69" s="184">
        <f t="shared" si="2"/>
        <v>59.26229508196721</v>
      </c>
      <c r="O69" s="184">
        <f t="shared" si="2"/>
        <v>59.711815561959661</v>
      </c>
      <c r="P69" s="184">
        <f t="shared" si="2"/>
        <v>74.8888888888889</v>
      </c>
      <c r="Q69" s="184">
        <f t="shared" si="3"/>
        <v>81.420418516169946</v>
      </c>
      <c r="R69" s="639"/>
      <c r="S69" s="157"/>
    </row>
    <row r="70" spans="1:19" ht="11.25" customHeight="1">
      <c r="A70" s="4"/>
      <c r="B70" s="232"/>
      <c r="C70" s="496"/>
      <c r="D70" s="485" t="s">
        <v>196</v>
      </c>
      <c r="E70" s="184">
        <f t="shared" si="2"/>
        <v>76.239669421487605</v>
      </c>
      <c r="F70" s="184">
        <f t="shared" si="2"/>
        <v>73.047619047619051</v>
      </c>
      <c r="G70" s="184">
        <f t="shared" si="2"/>
        <v>80.591259640102834</v>
      </c>
      <c r="H70" s="184">
        <f t="shared" si="2"/>
        <v>68.036529680365305</v>
      </c>
      <c r="I70" s="184">
        <f>+I62/I36*100</f>
        <v>59.74842767295597</v>
      </c>
      <c r="J70" s="184">
        <f t="shared" si="2"/>
        <v>62.087912087912088</v>
      </c>
      <c r="K70" s="184">
        <f t="shared" si="2"/>
        <v>75.061728395061735</v>
      </c>
      <c r="L70" s="184">
        <f t="shared" si="2"/>
        <v>62.437810945273633</v>
      </c>
      <c r="M70" s="184">
        <f t="shared" si="2"/>
        <v>51.553930530164536</v>
      </c>
      <c r="N70" s="184">
        <f t="shared" si="2"/>
        <v>53.220338983050851</v>
      </c>
      <c r="O70" s="184">
        <f t="shared" si="2"/>
        <v>55.861664712778428</v>
      </c>
      <c r="P70" s="184">
        <f t="shared" si="2"/>
        <v>81.715575620767495</v>
      </c>
      <c r="Q70" s="184">
        <f t="shared" si="3"/>
        <v>76.559287183002056</v>
      </c>
      <c r="R70" s="639"/>
      <c r="S70" s="157"/>
    </row>
    <row r="71" spans="1:19" ht="11.25" customHeight="1">
      <c r="A71" s="4"/>
      <c r="B71" s="232"/>
      <c r="C71" s="496"/>
      <c r="D71" s="485" t="s">
        <v>132</v>
      </c>
      <c r="E71" s="184">
        <f t="shared" si="2"/>
        <v>70.658682634730539</v>
      </c>
      <c r="F71" s="184">
        <f t="shared" si="2"/>
        <v>89.682539682539684</v>
      </c>
      <c r="G71" s="184">
        <f t="shared" si="2"/>
        <v>80.368098159509202</v>
      </c>
      <c r="H71" s="184">
        <f t="shared" si="2"/>
        <v>94.444444444444443</v>
      </c>
      <c r="I71" s="184">
        <f t="shared" si="2"/>
        <v>80.891719745222929</v>
      </c>
      <c r="J71" s="184">
        <f t="shared" si="2"/>
        <v>71.779141104294482</v>
      </c>
      <c r="K71" s="184">
        <f t="shared" si="2"/>
        <v>68.613138686131393</v>
      </c>
      <c r="L71" s="184">
        <f t="shared" si="2"/>
        <v>79.487179487179489</v>
      </c>
      <c r="M71" s="184">
        <f t="shared" si="2"/>
        <v>65.853658536585371</v>
      </c>
      <c r="N71" s="184">
        <f t="shared" si="2"/>
        <v>70.588235294117652</v>
      </c>
      <c r="O71" s="184">
        <f t="shared" si="2"/>
        <v>71.171171171171167</v>
      </c>
      <c r="P71" s="184">
        <f t="shared" si="2"/>
        <v>72.811059907834093</v>
      </c>
      <c r="Q71" s="184">
        <f t="shared" si="3"/>
        <v>82.524271844660191</v>
      </c>
      <c r="R71" s="639"/>
      <c r="S71" s="157"/>
    </row>
    <row r="72" spans="1:19" ht="11.25" customHeight="1">
      <c r="A72" s="4"/>
      <c r="B72" s="232"/>
      <c r="C72" s="496"/>
      <c r="D72" s="485" t="s">
        <v>133</v>
      </c>
      <c r="E72" s="184">
        <f t="shared" si="2"/>
        <v>64.705882352941174</v>
      </c>
      <c r="F72" s="184">
        <f t="shared" si="2"/>
        <v>62.376237623762378</v>
      </c>
      <c r="G72" s="184">
        <f t="shared" si="2"/>
        <v>81.595092024539866</v>
      </c>
      <c r="H72" s="184">
        <f t="shared" si="2"/>
        <v>61.363636363636367</v>
      </c>
      <c r="I72" s="184">
        <f t="shared" si="2"/>
        <v>56.71641791044776</v>
      </c>
      <c r="J72" s="184">
        <f t="shared" si="2"/>
        <v>92.20779220779221</v>
      </c>
      <c r="K72" s="184">
        <f t="shared" si="2"/>
        <v>67.708333333333343</v>
      </c>
      <c r="L72" s="184">
        <f t="shared" si="2"/>
        <v>78.571428571428569</v>
      </c>
      <c r="M72" s="184">
        <f t="shared" si="2"/>
        <v>46.296296296296298</v>
      </c>
      <c r="N72" s="184">
        <f t="shared" si="2"/>
        <v>75.757575757575751</v>
      </c>
      <c r="O72" s="184">
        <f t="shared" si="2"/>
        <v>56.028368794326241</v>
      </c>
      <c r="P72" s="184">
        <f t="shared" si="2"/>
        <v>61.410788381742741</v>
      </c>
      <c r="Q72" s="184">
        <f t="shared" si="3"/>
        <v>60.427807486631011</v>
      </c>
      <c r="R72" s="639"/>
      <c r="S72" s="157"/>
    </row>
    <row r="73" spans="1:19" ht="22.5" customHeight="1">
      <c r="A73" s="4"/>
      <c r="B73" s="232"/>
      <c r="C73" s="1470" t="s">
        <v>301</v>
      </c>
      <c r="D73" s="1471"/>
      <c r="E73" s="1471"/>
      <c r="F73" s="1471"/>
      <c r="G73" s="1471"/>
      <c r="H73" s="1471"/>
      <c r="I73" s="1471"/>
      <c r="J73" s="1471"/>
      <c r="K73" s="1471"/>
      <c r="L73" s="1471"/>
      <c r="M73" s="1471"/>
      <c r="N73" s="1471"/>
      <c r="O73" s="1471"/>
      <c r="P73" s="1471"/>
      <c r="Q73" s="1471"/>
      <c r="R73" s="639"/>
      <c r="S73" s="157"/>
    </row>
    <row r="74" spans="1:19" ht="13.5" customHeight="1">
      <c r="A74" s="4"/>
      <c r="B74" s="232"/>
      <c r="C74" s="45" t="s">
        <v>474</v>
      </c>
      <c r="D74" s="7"/>
      <c r="E74" s="1"/>
      <c r="F74" s="1"/>
      <c r="G74" s="7"/>
      <c r="H74" s="1"/>
      <c r="I74" s="904"/>
      <c r="J74" s="7"/>
      <c r="K74" s="1"/>
      <c r="L74" s="7"/>
      <c r="M74" s="7"/>
      <c r="N74" s="7"/>
      <c r="O74" s="7"/>
      <c r="P74" s="7"/>
      <c r="Q74" s="7"/>
      <c r="R74" s="1062"/>
      <c r="S74" s="4"/>
    </row>
    <row r="75" spans="1:19" ht="10.5" customHeight="1">
      <c r="A75" s="4"/>
      <c r="B75" s="232"/>
      <c r="C75" s="1472" t="s">
        <v>429</v>
      </c>
      <c r="D75" s="1472"/>
      <c r="E75" s="1472"/>
      <c r="F75" s="1472"/>
      <c r="G75" s="1472"/>
      <c r="H75" s="1472"/>
      <c r="I75" s="1472"/>
      <c r="J75" s="1472"/>
      <c r="K75" s="1472"/>
      <c r="L75" s="1472"/>
      <c r="M75" s="1472"/>
      <c r="N75" s="1472"/>
      <c r="O75" s="1472"/>
      <c r="P75" s="1472"/>
      <c r="Q75" s="1472"/>
      <c r="R75" s="639"/>
      <c r="S75" s="4"/>
    </row>
    <row r="76" spans="1:19" ht="13.5" customHeight="1">
      <c r="A76" s="4"/>
      <c r="B76" s="226">
        <v>10</v>
      </c>
      <c r="C76" s="1392">
        <v>42156</v>
      </c>
      <c r="D76" s="1392"/>
      <c r="E76" s="583"/>
      <c r="F76" s="583"/>
      <c r="G76" s="583"/>
      <c r="H76" s="583"/>
      <c r="I76" s="583"/>
      <c r="J76" s="157"/>
      <c r="K76" s="157"/>
      <c r="L76" s="640"/>
      <c r="M76" s="186"/>
      <c r="N76" s="186"/>
      <c r="O76" s="186"/>
      <c r="P76" s="640"/>
      <c r="Q76" s="1"/>
      <c r="R76" s="7"/>
      <c r="S76" s="4"/>
    </row>
  </sheetData>
  <mergeCells count="17">
    <mergeCell ref="C73:Q73"/>
    <mergeCell ref="C75:Q75"/>
    <mergeCell ref="C76:D76"/>
    <mergeCell ref="C49:D49"/>
    <mergeCell ref="C53:D53"/>
    <mergeCell ref="C65:D65"/>
    <mergeCell ref="C8:D8"/>
    <mergeCell ref="C16:D16"/>
    <mergeCell ref="C22:D22"/>
    <mergeCell ref="C23:D23"/>
    <mergeCell ref="C31:D31"/>
    <mergeCell ref="D1:R1"/>
    <mergeCell ref="B2:D2"/>
    <mergeCell ref="C5:D6"/>
    <mergeCell ref="E5:N5"/>
    <mergeCell ref="E6:L6"/>
    <mergeCell ref="M6:Q6"/>
  </mergeCells>
  <conditionalFormatting sqref="E7:Q7">
    <cfRule type="cellIs" dxfId="11"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sheetPr codeName="Folha7">
    <tabColor theme="5"/>
  </sheetPr>
  <dimension ref="A1:S51"/>
  <sheetViews>
    <sheetView workbookViewId="0"/>
  </sheetViews>
  <sheetFormatPr defaultRowHeight="12.75"/>
  <cols>
    <col min="1" max="1" width="1" style="426" customWidth="1"/>
    <col min="2" max="2" width="2.5703125" style="426" customWidth="1"/>
    <col min="3" max="3" width="1" style="426" customWidth="1"/>
    <col min="4" max="4" width="23.42578125" style="426" customWidth="1"/>
    <col min="5" max="5" width="5.42578125" style="426" customWidth="1"/>
    <col min="6" max="6" width="5.42578125" style="421" customWidth="1"/>
    <col min="7" max="17" width="5.42578125" style="426" customWidth="1"/>
    <col min="18" max="18" width="2.5703125" style="426" customWidth="1"/>
    <col min="19" max="19" width="1" style="426" customWidth="1"/>
    <col min="20" max="16384" width="9.140625" style="426"/>
  </cols>
  <sheetData>
    <row r="1" spans="1:19" ht="13.5" customHeight="1">
      <c r="A1" s="421"/>
      <c r="B1" s="1474" t="s">
        <v>336</v>
      </c>
      <c r="C1" s="1475"/>
      <c r="D1" s="1475"/>
      <c r="E1" s="1475"/>
      <c r="F1" s="1475"/>
      <c r="G1" s="1475"/>
      <c r="H1" s="1475"/>
      <c r="I1" s="458"/>
      <c r="J1" s="458"/>
      <c r="K1" s="458"/>
      <c r="L1" s="458"/>
      <c r="M1" s="458"/>
      <c r="N1" s="458"/>
      <c r="O1" s="458"/>
      <c r="P1" s="458"/>
      <c r="Q1" s="431"/>
      <c r="R1" s="431"/>
      <c r="S1" s="421"/>
    </row>
    <row r="2" spans="1:19" ht="6" customHeight="1">
      <c r="A2" s="421"/>
      <c r="B2" s="641"/>
      <c r="C2" s="546"/>
      <c r="D2" s="546"/>
      <c r="E2" s="478"/>
      <c r="F2" s="478"/>
      <c r="G2" s="478"/>
      <c r="H2" s="478"/>
      <c r="I2" s="478"/>
      <c r="J2" s="478"/>
      <c r="K2" s="478"/>
      <c r="L2" s="478"/>
      <c r="M2" s="478"/>
      <c r="N2" s="478"/>
      <c r="O2" s="478"/>
      <c r="P2" s="478"/>
      <c r="Q2" s="478"/>
      <c r="R2" s="430"/>
      <c r="S2" s="421"/>
    </row>
    <row r="3" spans="1:19" ht="13.5" customHeight="1" thickBot="1">
      <c r="A3" s="421"/>
      <c r="B3" s="431"/>
      <c r="C3" s="431"/>
      <c r="D3" s="431"/>
      <c r="E3" s="600"/>
      <c r="F3" s="600"/>
      <c r="G3" s="600"/>
      <c r="H3" s="600"/>
      <c r="I3" s="600"/>
      <c r="J3" s="600"/>
      <c r="K3" s="600"/>
      <c r="L3" s="600"/>
      <c r="M3" s="600"/>
      <c r="N3" s="600"/>
      <c r="O3" s="600"/>
      <c r="P3" s="600"/>
      <c r="Q3" s="600" t="s">
        <v>73</v>
      </c>
      <c r="R3" s="643"/>
      <c r="S3" s="421"/>
    </row>
    <row r="4" spans="1:19" s="435" customFormat="1" ht="13.5" customHeight="1" thickBot="1">
      <c r="A4" s="433"/>
      <c r="B4" s="434"/>
      <c r="C4" s="644" t="s">
        <v>226</v>
      </c>
      <c r="D4" s="645"/>
      <c r="E4" s="645"/>
      <c r="F4" s="645"/>
      <c r="G4" s="645"/>
      <c r="H4" s="645"/>
      <c r="I4" s="645"/>
      <c r="J4" s="645"/>
      <c r="K4" s="645"/>
      <c r="L4" s="645"/>
      <c r="M4" s="645"/>
      <c r="N4" s="645"/>
      <c r="O4" s="645"/>
      <c r="P4" s="645"/>
      <c r="Q4" s="646"/>
      <c r="R4" s="643"/>
      <c r="S4" s="433"/>
    </row>
    <row r="5" spans="1:19" ht="4.5" customHeight="1">
      <c r="A5" s="421"/>
      <c r="B5" s="431"/>
      <c r="C5" s="1476" t="s">
        <v>78</v>
      </c>
      <c r="D5" s="1476"/>
      <c r="E5" s="547"/>
      <c r="F5" s="547"/>
      <c r="G5" s="547"/>
      <c r="H5" s="547"/>
      <c r="I5" s="547"/>
      <c r="J5" s="547"/>
      <c r="K5" s="547"/>
      <c r="L5" s="547"/>
      <c r="M5" s="547"/>
      <c r="N5" s="547"/>
      <c r="O5" s="547"/>
      <c r="P5" s="547"/>
      <c r="Q5" s="547"/>
      <c r="R5" s="643"/>
      <c r="S5" s="421"/>
    </row>
    <row r="6" spans="1:19" ht="13.5" customHeight="1">
      <c r="A6" s="421"/>
      <c r="B6" s="431"/>
      <c r="C6" s="1476"/>
      <c r="D6" s="1476"/>
      <c r="E6" s="1473" t="s">
        <v>588</v>
      </c>
      <c r="F6" s="1473"/>
      <c r="G6" s="1473"/>
      <c r="H6" s="1473"/>
      <c r="I6" s="1473"/>
      <c r="J6" s="1473"/>
      <c r="K6" s="1473"/>
      <c r="L6" s="1473"/>
      <c r="M6" s="1473" t="s">
        <v>589</v>
      </c>
      <c r="N6" s="1473"/>
      <c r="O6" s="1473"/>
      <c r="P6" s="1473"/>
      <c r="Q6" s="1473"/>
      <c r="R6" s="643"/>
      <c r="S6" s="421"/>
    </row>
    <row r="7" spans="1:19">
      <c r="A7" s="421"/>
      <c r="B7" s="431"/>
      <c r="C7" s="436"/>
      <c r="D7" s="436"/>
      <c r="E7" s="743" t="s">
        <v>101</v>
      </c>
      <c r="F7" s="743" t="s">
        <v>100</v>
      </c>
      <c r="G7" s="743" t="s">
        <v>99</v>
      </c>
      <c r="H7" s="743" t="s">
        <v>98</v>
      </c>
      <c r="I7" s="743" t="s">
        <v>97</v>
      </c>
      <c r="J7" s="743" t="s">
        <v>96</v>
      </c>
      <c r="K7" s="743" t="s">
        <v>95</v>
      </c>
      <c r="L7" s="743" t="s">
        <v>94</v>
      </c>
      <c r="M7" s="743" t="s">
        <v>93</v>
      </c>
      <c r="N7" s="743" t="s">
        <v>104</v>
      </c>
      <c r="O7" s="743" t="s">
        <v>103</v>
      </c>
      <c r="P7" s="743" t="s">
        <v>102</v>
      </c>
      <c r="Q7" s="743" t="s">
        <v>101</v>
      </c>
      <c r="R7" s="432"/>
      <c r="S7" s="421"/>
    </row>
    <row r="8" spans="1:19" s="650" customFormat="1" ht="22.5" customHeight="1">
      <c r="A8" s="647"/>
      <c r="B8" s="648"/>
      <c r="C8" s="1477" t="s">
        <v>68</v>
      </c>
      <c r="D8" s="1477"/>
      <c r="E8" s="417">
        <v>899245</v>
      </c>
      <c r="F8" s="418">
        <v>870448</v>
      </c>
      <c r="G8" s="418">
        <v>860465</v>
      </c>
      <c r="H8" s="418">
        <v>857442</v>
      </c>
      <c r="I8" s="418">
        <v>859461</v>
      </c>
      <c r="J8" s="418">
        <v>855242</v>
      </c>
      <c r="K8" s="418">
        <v>855704</v>
      </c>
      <c r="L8" s="418">
        <v>849175</v>
      </c>
      <c r="M8" s="418">
        <v>856536</v>
      </c>
      <c r="N8" s="418">
        <v>845126</v>
      </c>
      <c r="O8" s="418">
        <v>835626</v>
      </c>
      <c r="P8" s="418">
        <v>818822</v>
      </c>
      <c r="Q8" s="418">
        <v>796466</v>
      </c>
      <c r="R8" s="649"/>
      <c r="S8" s="647"/>
    </row>
    <row r="9" spans="1:19" s="435" customFormat="1" ht="18.75" customHeight="1">
      <c r="A9" s="433"/>
      <c r="B9" s="434"/>
      <c r="C9" s="440"/>
      <c r="D9" s="481" t="s">
        <v>347</v>
      </c>
      <c r="E9" s="482">
        <v>636410</v>
      </c>
      <c r="F9" s="483">
        <v>614982</v>
      </c>
      <c r="G9" s="483">
        <v>611696</v>
      </c>
      <c r="H9" s="483">
        <v>624230</v>
      </c>
      <c r="I9" s="483">
        <v>616622</v>
      </c>
      <c r="J9" s="483">
        <v>605516</v>
      </c>
      <c r="K9" s="483">
        <v>598083</v>
      </c>
      <c r="L9" s="483">
        <v>598581</v>
      </c>
      <c r="M9" s="483">
        <v>615654</v>
      </c>
      <c r="N9" s="483">
        <v>604314</v>
      </c>
      <c r="O9" s="483">
        <v>590605</v>
      </c>
      <c r="P9" s="483">
        <v>573382</v>
      </c>
      <c r="Q9" s="483">
        <v>554070</v>
      </c>
      <c r="R9" s="464"/>
      <c r="S9" s="433"/>
    </row>
    <row r="10" spans="1:19" s="435" customFormat="1" ht="18.75" customHeight="1">
      <c r="A10" s="433"/>
      <c r="B10" s="434"/>
      <c r="C10" s="440"/>
      <c r="D10" s="481" t="s">
        <v>227</v>
      </c>
      <c r="E10" s="482">
        <v>68346</v>
      </c>
      <c r="F10" s="483">
        <v>64187</v>
      </c>
      <c r="G10" s="483">
        <v>64789</v>
      </c>
      <c r="H10" s="483">
        <v>64923</v>
      </c>
      <c r="I10" s="483">
        <v>66839</v>
      </c>
      <c r="J10" s="483">
        <v>65194</v>
      </c>
      <c r="K10" s="483">
        <v>65720</v>
      </c>
      <c r="L10" s="483">
        <v>63950</v>
      </c>
      <c r="M10" s="483">
        <v>64153</v>
      </c>
      <c r="N10" s="483">
        <v>62270</v>
      </c>
      <c r="O10" s="483">
        <v>61790</v>
      </c>
      <c r="P10" s="483">
        <v>62352</v>
      </c>
      <c r="Q10" s="483">
        <v>62548</v>
      </c>
      <c r="R10" s="464"/>
      <c r="S10" s="433"/>
    </row>
    <row r="11" spans="1:19" s="435" customFormat="1" ht="18.75" customHeight="1">
      <c r="A11" s="433"/>
      <c r="B11" s="434"/>
      <c r="C11" s="440"/>
      <c r="D11" s="481" t="s">
        <v>228</v>
      </c>
      <c r="E11" s="482">
        <v>174031</v>
      </c>
      <c r="F11" s="483">
        <v>171145</v>
      </c>
      <c r="G11" s="483">
        <v>162485</v>
      </c>
      <c r="H11" s="483">
        <v>148736</v>
      </c>
      <c r="I11" s="483">
        <v>155066</v>
      </c>
      <c r="J11" s="483">
        <v>162181</v>
      </c>
      <c r="K11" s="483">
        <v>170789</v>
      </c>
      <c r="L11" s="483">
        <v>165708</v>
      </c>
      <c r="M11" s="483">
        <v>155570</v>
      </c>
      <c r="N11" s="483">
        <v>156701</v>
      </c>
      <c r="O11" s="483">
        <v>160963</v>
      </c>
      <c r="P11" s="483">
        <v>160168</v>
      </c>
      <c r="Q11" s="483">
        <v>158051</v>
      </c>
      <c r="R11" s="464"/>
      <c r="S11" s="433"/>
    </row>
    <row r="12" spans="1:19" s="435" customFormat="1" ht="22.5" customHeight="1">
      <c r="A12" s="433"/>
      <c r="B12" s="434"/>
      <c r="C12" s="440"/>
      <c r="D12" s="484" t="s">
        <v>348</v>
      </c>
      <c r="E12" s="482">
        <v>20458</v>
      </c>
      <c r="F12" s="483">
        <v>20134</v>
      </c>
      <c r="G12" s="483">
        <v>21495</v>
      </c>
      <c r="H12" s="483">
        <v>19553</v>
      </c>
      <c r="I12" s="483">
        <v>20934</v>
      </c>
      <c r="J12" s="483">
        <v>22351</v>
      </c>
      <c r="K12" s="483">
        <v>21112</v>
      </c>
      <c r="L12" s="483">
        <v>20936</v>
      </c>
      <c r="M12" s="483">
        <v>21159</v>
      </c>
      <c r="N12" s="483">
        <v>21841</v>
      </c>
      <c r="O12" s="483">
        <v>22268</v>
      </c>
      <c r="P12" s="483">
        <v>22920</v>
      </c>
      <c r="Q12" s="483">
        <v>21797</v>
      </c>
      <c r="R12" s="464"/>
      <c r="S12" s="433"/>
    </row>
    <row r="13" spans="1:19" ht="15.75" customHeight="1" thickBot="1">
      <c r="A13" s="421"/>
      <c r="B13" s="431"/>
      <c r="C13" s="436"/>
      <c r="D13" s="436"/>
      <c r="E13" s="600"/>
      <c r="F13" s="600"/>
      <c r="G13" s="600"/>
      <c r="H13" s="600"/>
      <c r="I13" s="600"/>
      <c r="J13" s="600"/>
      <c r="K13" s="600"/>
      <c r="L13" s="600"/>
      <c r="M13" s="600"/>
      <c r="N13" s="600"/>
      <c r="O13" s="600"/>
      <c r="P13" s="600"/>
      <c r="Q13" s="493"/>
      <c r="R13" s="432"/>
      <c r="S13" s="421"/>
    </row>
    <row r="14" spans="1:19" ht="13.5" customHeight="1" thickBot="1">
      <c r="A14" s="421"/>
      <c r="B14" s="431"/>
      <c r="C14" s="644" t="s">
        <v>25</v>
      </c>
      <c r="D14" s="645"/>
      <c r="E14" s="645"/>
      <c r="F14" s="645"/>
      <c r="G14" s="645"/>
      <c r="H14" s="645"/>
      <c r="I14" s="645"/>
      <c r="J14" s="645"/>
      <c r="K14" s="645"/>
      <c r="L14" s="645"/>
      <c r="M14" s="645"/>
      <c r="N14" s="645"/>
      <c r="O14" s="645"/>
      <c r="P14" s="645"/>
      <c r="Q14" s="646"/>
      <c r="R14" s="432"/>
      <c r="S14" s="421"/>
    </row>
    <row r="15" spans="1:19" ht="9.75" customHeight="1">
      <c r="A15" s="421"/>
      <c r="B15" s="431"/>
      <c r="C15" s="1476" t="s">
        <v>78</v>
      </c>
      <c r="D15" s="1476"/>
      <c r="E15" s="439"/>
      <c r="F15" s="439"/>
      <c r="G15" s="439"/>
      <c r="H15" s="439"/>
      <c r="I15" s="439"/>
      <c r="J15" s="439"/>
      <c r="K15" s="439"/>
      <c r="L15" s="439"/>
      <c r="M15" s="439"/>
      <c r="N15" s="439"/>
      <c r="O15" s="439"/>
      <c r="P15" s="439"/>
      <c r="Q15" s="529"/>
      <c r="R15" s="432"/>
      <c r="S15" s="421"/>
    </row>
    <row r="16" spans="1:19" s="650" customFormat="1" ht="22.5" customHeight="1">
      <c r="A16" s="647"/>
      <c r="B16" s="648"/>
      <c r="C16" s="1477" t="s">
        <v>68</v>
      </c>
      <c r="D16" s="1477"/>
      <c r="E16" s="417">
        <f t="shared" ref="E16:P16" si="0">+E9</f>
        <v>636410</v>
      </c>
      <c r="F16" s="418">
        <f t="shared" si="0"/>
        <v>614982</v>
      </c>
      <c r="G16" s="418">
        <f t="shared" si="0"/>
        <v>611696</v>
      </c>
      <c r="H16" s="418">
        <f t="shared" si="0"/>
        <v>624230</v>
      </c>
      <c r="I16" s="418">
        <f t="shared" si="0"/>
        <v>616622</v>
      </c>
      <c r="J16" s="418">
        <f t="shared" si="0"/>
        <v>605516</v>
      </c>
      <c r="K16" s="418">
        <f t="shared" si="0"/>
        <v>598083</v>
      </c>
      <c r="L16" s="418">
        <f t="shared" si="0"/>
        <v>598581</v>
      </c>
      <c r="M16" s="418">
        <f t="shared" si="0"/>
        <v>615654</v>
      </c>
      <c r="N16" s="418">
        <f t="shared" si="0"/>
        <v>604314</v>
      </c>
      <c r="O16" s="418">
        <f t="shared" si="0"/>
        <v>590605</v>
      </c>
      <c r="P16" s="418">
        <f t="shared" si="0"/>
        <v>573382</v>
      </c>
      <c r="Q16" s="418">
        <f>+Q9</f>
        <v>554070</v>
      </c>
      <c r="R16" s="649"/>
      <c r="S16" s="647"/>
    </row>
    <row r="17" spans="1:19" ht="22.5" customHeight="1">
      <c r="A17" s="421"/>
      <c r="B17" s="431"/>
      <c r="C17" s="599"/>
      <c r="D17" s="485" t="s">
        <v>72</v>
      </c>
      <c r="E17" s="155">
        <v>312699</v>
      </c>
      <c r="F17" s="164">
        <v>298788</v>
      </c>
      <c r="G17" s="164">
        <v>292940</v>
      </c>
      <c r="H17" s="164">
        <v>296397</v>
      </c>
      <c r="I17" s="164">
        <v>293297</v>
      </c>
      <c r="J17" s="164">
        <v>291147</v>
      </c>
      <c r="K17" s="164">
        <v>289668</v>
      </c>
      <c r="L17" s="164">
        <v>291462</v>
      </c>
      <c r="M17" s="164">
        <v>299432</v>
      </c>
      <c r="N17" s="164">
        <v>294294</v>
      </c>
      <c r="O17" s="164">
        <v>287168</v>
      </c>
      <c r="P17" s="164">
        <v>278654</v>
      </c>
      <c r="Q17" s="164">
        <v>268637</v>
      </c>
      <c r="R17" s="432"/>
      <c r="S17" s="421"/>
    </row>
    <row r="18" spans="1:19" ht="15.75" customHeight="1">
      <c r="A18" s="421"/>
      <c r="B18" s="431"/>
      <c r="C18" s="599"/>
      <c r="D18" s="485" t="s">
        <v>71</v>
      </c>
      <c r="E18" s="155">
        <v>323711</v>
      </c>
      <c r="F18" s="164">
        <v>316194</v>
      </c>
      <c r="G18" s="164">
        <v>318756</v>
      </c>
      <c r="H18" s="164">
        <v>327833</v>
      </c>
      <c r="I18" s="164">
        <v>323325</v>
      </c>
      <c r="J18" s="164">
        <v>314369</v>
      </c>
      <c r="K18" s="164">
        <v>308415</v>
      </c>
      <c r="L18" s="164">
        <v>307119</v>
      </c>
      <c r="M18" s="164">
        <v>316222</v>
      </c>
      <c r="N18" s="164">
        <v>310020</v>
      </c>
      <c r="O18" s="164">
        <v>303437</v>
      </c>
      <c r="P18" s="164">
        <v>294728</v>
      </c>
      <c r="Q18" s="164">
        <v>285433</v>
      </c>
      <c r="R18" s="432"/>
      <c r="S18" s="421"/>
    </row>
    <row r="19" spans="1:19" ht="22.5" customHeight="1">
      <c r="A19" s="421"/>
      <c r="B19" s="431"/>
      <c r="C19" s="599"/>
      <c r="D19" s="485" t="s">
        <v>229</v>
      </c>
      <c r="E19" s="155">
        <v>76396</v>
      </c>
      <c r="F19" s="164">
        <v>70317</v>
      </c>
      <c r="G19" s="164">
        <v>69973</v>
      </c>
      <c r="H19" s="164">
        <v>73569</v>
      </c>
      <c r="I19" s="164">
        <v>77474</v>
      </c>
      <c r="J19" s="164">
        <v>78557</v>
      </c>
      <c r="K19" s="164">
        <v>76783</v>
      </c>
      <c r="L19" s="164">
        <v>73837</v>
      </c>
      <c r="M19" s="164">
        <v>77891</v>
      </c>
      <c r="N19" s="164">
        <v>76570</v>
      </c>
      <c r="O19" s="164">
        <v>74342</v>
      </c>
      <c r="P19" s="164">
        <v>69680</v>
      </c>
      <c r="Q19" s="164">
        <v>65808</v>
      </c>
      <c r="R19" s="432"/>
      <c r="S19" s="421"/>
    </row>
    <row r="20" spans="1:19" ht="15.75" customHeight="1">
      <c r="A20" s="421"/>
      <c r="B20" s="431"/>
      <c r="C20" s="599"/>
      <c r="D20" s="485" t="s">
        <v>230</v>
      </c>
      <c r="E20" s="155">
        <v>560014</v>
      </c>
      <c r="F20" s="164">
        <v>544665</v>
      </c>
      <c r="G20" s="164">
        <v>541723</v>
      </c>
      <c r="H20" s="164">
        <v>550661</v>
      </c>
      <c r="I20" s="164">
        <v>539148</v>
      </c>
      <c r="J20" s="164">
        <v>526959</v>
      </c>
      <c r="K20" s="164">
        <v>521300</v>
      </c>
      <c r="L20" s="164">
        <v>524744</v>
      </c>
      <c r="M20" s="164">
        <v>537763</v>
      </c>
      <c r="N20" s="164">
        <v>527744</v>
      </c>
      <c r="O20" s="164">
        <v>516263</v>
      </c>
      <c r="P20" s="164">
        <v>503702</v>
      </c>
      <c r="Q20" s="164">
        <v>488262</v>
      </c>
      <c r="R20" s="432"/>
      <c r="S20" s="421"/>
    </row>
    <row r="21" spans="1:19" ht="22.5" customHeight="1">
      <c r="A21" s="421"/>
      <c r="B21" s="431"/>
      <c r="C21" s="599"/>
      <c r="D21" s="485" t="s">
        <v>219</v>
      </c>
      <c r="E21" s="155">
        <v>64661</v>
      </c>
      <c r="F21" s="164">
        <v>60406</v>
      </c>
      <c r="G21" s="164">
        <v>61519</v>
      </c>
      <c r="H21" s="164">
        <v>66069</v>
      </c>
      <c r="I21" s="164">
        <v>69791</v>
      </c>
      <c r="J21" s="164">
        <v>69923</v>
      </c>
      <c r="K21" s="164">
        <v>67624</v>
      </c>
      <c r="L21" s="164">
        <v>64357</v>
      </c>
      <c r="M21" s="164">
        <v>66823</v>
      </c>
      <c r="N21" s="164">
        <v>65435</v>
      </c>
      <c r="O21" s="164">
        <v>64130</v>
      </c>
      <c r="P21" s="164">
        <v>61280</v>
      </c>
      <c r="Q21" s="164">
        <v>58854</v>
      </c>
      <c r="R21" s="432"/>
      <c r="S21" s="421"/>
    </row>
    <row r="22" spans="1:19" ht="15.75" customHeight="1">
      <c r="A22" s="421"/>
      <c r="B22" s="431"/>
      <c r="C22" s="599"/>
      <c r="D22" s="485" t="s">
        <v>231</v>
      </c>
      <c r="E22" s="155">
        <v>571749</v>
      </c>
      <c r="F22" s="164">
        <v>554576</v>
      </c>
      <c r="G22" s="164">
        <v>550177</v>
      </c>
      <c r="H22" s="164">
        <v>558161</v>
      </c>
      <c r="I22" s="164">
        <v>546831</v>
      </c>
      <c r="J22" s="164">
        <v>535593</v>
      </c>
      <c r="K22" s="164">
        <v>530459</v>
      </c>
      <c r="L22" s="164">
        <v>534224</v>
      </c>
      <c r="M22" s="164">
        <v>548831</v>
      </c>
      <c r="N22" s="164">
        <v>538879</v>
      </c>
      <c r="O22" s="164">
        <v>526475</v>
      </c>
      <c r="P22" s="164">
        <v>512102</v>
      </c>
      <c r="Q22" s="164">
        <v>495216</v>
      </c>
      <c r="R22" s="432"/>
      <c r="S22" s="421"/>
    </row>
    <row r="23" spans="1:19" ht="15" customHeight="1">
      <c r="A23" s="421"/>
      <c r="B23" s="431"/>
      <c r="C23" s="485"/>
      <c r="D23" s="487" t="s">
        <v>351</v>
      </c>
      <c r="E23" s="155">
        <v>19158</v>
      </c>
      <c r="F23" s="164">
        <v>18562</v>
      </c>
      <c r="G23" s="164">
        <v>18604</v>
      </c>
      <c r="H23" s="164">
        <v>19001</v>
      </c>
      <c r="I23" s="164">
        <v>18956</v>
      </c>
      <c r="J23" s="164">
        <v>20531</v>
      </c>
      <c r="K23" s="164">
        <v>20698</v>
      </c>
      <c r="L23" s="164">
        <v>21184</v>
      </c>
      <c r="M23" s="164">
        <v>21962</v>
      </c>
      <c r="N23" s="164">
        <v>21776</v>
      </c>
      <c r="O23" s="164">
        <v>21245</v>
      </c>
      <c r="P23" s="164">
        <v>19549</v>
      </c>
      <c r="Q23" s="164">
        <v>18270</v>
      </c>
      <c r="R23" s="432"/>
      <c r="S23" s="421"/>
    </row>
    <row r="24" spans="1:19" ht="15" customHeight="1">
      <c r="A24" s="421"/>
      <c r="B24" s="431"/>
      <c r="C24" s="209"/>
      <c r="D24" s="101" t="s">
        <v>220</v>
      </c>
      <c r="E24" s="155">
        <v>182559</v>
      </c>
      <c r="F24" s="164">
        <v>176212</v>
      </c>
      <c r="G24" s="164">
        <v>172183</v>
      </c>
      <c r="H24" s="164">
        <v>172664</v>
      </c>
      <c r="I24" s="164">
        <v>167487</v>
      </c>
      <c r="J24" s="164">
        <v>162733</v>
      </c>
      <c r="K24" s="164">
        <v>159802</v>
      </c>
      <c r="L24" s="164">
        <v>161617</v>
      </c>
      <c r="M24" s="164">
        <v>164328</v>
      </c>
      <c r="N24" s="164">
        <v>160659</v>
      </c>
      <c r="O24" s="164">
        <v>155959</v>
      </c>
      <c r="P24" s="164">
        <v>152477</v>
      </c>
      <c r="Q24" s="164">
        <v>147675</v>
      </c>
      <c r="R24" s="432"/>
      <c r="S24" s="421"/>
    </row>
    <row r="25" spans="1:19" ht="15" customHeight="1">
      <c r="A25" s="421"/>
      <c r="B25" s="431"/>
      <c r="C25" s="209"/>
      <c r="D25" s="101" t="s">
        <v>168</v>
      </c>
      <c r="E25" s="155">
        <v>366104</v>
      </c>
      <c r="F25" s="164">
        <v>356149</v>
      </c>
      <c r="G25" s="164">
        <v>355902</v>
      </c>
      <c r="H25" s="164">
        <v>363034</v>
      </c>
      <c r="I25" s="164">
        <v>357097</v>
      </c>
      <c r="J25" s="164">
        <v>349158</v>
      </c>
      <c r="K25" s="164">
        <v>346944</v>
      </c>
      <c r="L25" s="164">
        <v>348394</v>
      </c>
      <c r="M25" s="164">
        <v>359368</v>
      </c>
      <c r="N25" s="164">
        <v>353415</v>
      </c>
      <c r="O25" s="164">
        <v>346351</v>
      </c>
      <c r="P25" s="164">
        <v>337306</v>
      </c>
      <c r="Q25" s="164">
        <v>326554</v>
      </c>
      <c r="R25" s="432"/>
      <c r="S25" s="421"/>
    </row>
    <row r="26" spans="1:19" ht="15" customHeight="1">
      <c r="A26" s="421"/>
      <c r="B26" s="431"/>
      <c r="C26" s="209"/>
      <c r="D26" s="101" t="s">
        <v>221</v>
      </c>
      <c r="E26" s="155">
        <v>3928</v>
      </c>
      <c r="F26" s="164">
        <v>3653</v>
      </c>
      <c r="G26" s="164">
        <v>3488</v>
      </c>
      <c r="H26" s="164">
        <v>3462</v>
      </c>
      <c r="I26" s="164">
        <v>3291</v>
      </c>
      <c r="J26" s="164">
        <v>3171</v>
      </c>
      <c r="K26" s="164">
        <v>3015</v>
      </c>
      <c r="L26" s="164">
        <v>3029</v>
      </c>
      <c r="M26" s="164">
        <v>3173</v>
      </c>
      <c r="N26" s="164">
        <v>3029</v>
      </c>
      <c r="O26" s="164">
        <v>2920</v>
      </c>
      <c r="P26" s="164">
        <v>2770</v>
      </c>
      <c r="Q26" s="164">
        <v>2717</v>
      </c>
      <c r="R26" s="432"/>
      <c r="S26" s="421"/>
    </row>
    <row r="27" spans="1:19" ht="22.5" customHeight="1">
      <c r="A27" s="421"/>
      <c r="B27" s="431"/>
      <c r="C27" s="599"/>
      <c r="D27" s="485" t="s">
        <v>232</v>
      </c>
      <c r="E27" s="155">
        <v>318378</v>
      </c>
      <c r="F27" s="164">
        <v>303567</v>
      </c>
      <c r="G27" s="164">
        <v>301647</v>
      </c>
      <c r="H27" s="164">
        <v>309752</v>
      </c>
      <c r="I27" s="164">
        <v>304713</v>
      </c>
      <c r="J27" s="164">
        <v>300868</v>
      </c>
      <c r="K27" s="164">
        <v>300772</v>
      </c>
      <c r="L27" s="164">
        <v>303702</v>
      </c>
      <c r="M27" s="164">
        <v>312019</v>
      </c>
      <c r="N27" s="164">
        <v>306211</v>
      </c>
      <c r="O27" s="164">
        <v>299717</v>
      </c>
      <c r="P27" s="164">
        <v>287635</v>
      </c>
      <c r="Q27" s="164">
        <v>274700</v>
      </c>
      <c r="R27" s="432"/>
      <c r="S27" s="421"/>
    </row>
    <row r="28" spans="1:19" ht="15.75" customHeight="1">
      <c r="A28" s="421"/>
      <c r="B28" s="431"/>
      <c r="C28" s="599"/>
      <c r="D28" s="485" t="s">
        <v>233</v>
      </c>
      <c r="E28" s="155">
        <v>318032</v>
      </c>
      <c r="F28" s="164">
        <v>311415</v>
      </c>
      <c r="G28" s="164">
        <v>310049</v>
      </c>
      <c r="H28" s="164">
        <v>314478</v>
      </c>
      <c r="I28" s="164">
        <v>311909</v>
      </c>
      <c r="J28" s="164">
        <v>304648</v>
      </c>
      <c r="K28" s="164">
        <v>297311</v>
      </c>
      <c r="L28" s="164">
        <v>294879</v>
      </c>
      <c r="M28" s="164">
        <v>303635</v>
      </c>
      <c r="N28" s="164">
        <v>298103</v>
      </c>
      <c r="O28" s="164">
        <v>290888</v>
      </c>
      <c r="P28" s="164">
        <v>285747</v>
      </c>
      <c r="Q28" s="164">
        <v>279370</v>
      </c>
      <c r="R28" s="432"/>
      <c r="S28" s="421"/>
    </row>
    <row r="29" spans="1:19" ht="22.5" customHeight="1">
      <c r="A29" s="421"/>
      <c r="B29" s="431"/>
      <c r="C29" s="599"/>
      <c r="D29" s="485" t="s">
        <v>234</v>
      </c>
      <c r="E29" s="155">
        <v>36883</v>
      </c>
      <c r="F29" s="164">
        <v>35237</v>
      </c>
      <c r="G29" s="164">
        <v>34703</v>
      </c>
      <c r="H29" s="164">
        <v>34945</v>
      </c>
      <c r="I29" s="164">
        <v>34168</v>
      </c>
      <c r="J29" s="164">
        <v>33850</v>
      </c>
      <c r="K29" s="164">
        <v>33944</v>
      </c>
      <c r="L29" s="164">
        <v>33925</v>
      </c>
      <c r="M29" s="164">
        <v>34491</v>
      </c>
      <c r="N29" s="164">
        <v>33797</v>
      </c>
      <c r="O29" s="164">
        <v>33607</v>
      </c>
      <c r="P29" s="164">
        <v>33220</v>
      </c>
      <c r="Q29" s="164">
        <v>32421</v>
      </c>
      <c r="R29" s="432"/>
      <c r="S29" s="421"/>
    </row>
    <row r="30" spans="1:19" ht="15.75" customHeight="1">
      <c r="A30" s="421"/>
      <c r="B30" s="431"/>
      <c r="C30" s="599"/>
      <c r="D30" s="485" t="s">
        <v>235</v>
      </c>
      <c r="E30" s="155">
        <v>141517</v>
      </c>
      <c r="F30" s="164">
        <v>137623</v>
      </c>
      <c r="G30" s="164">
        <v>135225</v>
      </c>
      <c r="H30" s="164">
        <v>136052</v>
      </c>
      <c r="I30" s="164">
        <v>131949</v>
      </c>
      <c r="J30" s="164">
        <v>130652</v>
      </c>
      <c r="K30" s="164">
        <v>130437</v>
      </c>
      <c r="L30" s="164">
        <v>130887</v>
      </c>
      <c r="M30" s="164">
        <v>131991</v>
      </c>
      <c r="N30" s="164">
        <v>129126</v>
      </c>
      <c r="O30" s="164">
        <v>126330</v>
      </c>
      <c r="P30" s="164">
        <v>123161</v>
      </c>
      <c r="Q30" s="164">
        <v>118841</v>
      </c>
      <c r="R30" s="432"/>
      <c r="S30" s="421"/>
    </row>
    <row r="31" spans="1:19" ht="15.75" customHeight="1">
      <c r="A31" s="421"/>
      <c r="B31" s="431"/>
      <c r="C31" s="599"/>
      <c r="D31" s="485" t="s">
        <v>236</v>
      </c>
      <c r="E31" s="155">
        <v>104664</v>
      </c>
      <c r="F31" s="164">
        <v>100821</v>
      </c>
      <c r="G31" s="164">
        <v>98503</v>
      </c>
      <c r="H31" s="164">
        <v>99394</v>
      </c>
      <c r="I31" s="164">
        <v>96180</v>
      </c>
      <c r="J31" s="164">
        <v>95726</v>
      </c>
      <c r="K31" s="164">
        <v>95785</v>
      </c>
      <c r="L31" s="164">
        <v>97233</v>
      </c>
      <c r="M31" s="164">
        <v>99324</v>
      </c>
      <c r="N31" s="164">
        <v>97698</v>
      </c>
      <c r="O31" s="164">
        <v>94855</v>
      </c>
      <c r="P31" s="164">
        <v>91960</v>
      </c>
      <c r="Q31" s="164">
        <v>89456</v>
      </c>
      <c r="R31" s="432"/>
      <c r="S31" s="421"/>
    </row>
    <row r="32" spans="1:19" ht="15.75" customHeight="1">
      <c r="A32" s="421"/>
      <c r="B32" s="431"/>
      <c r="C32" s="599"/>
      <c r="D32" s="485" t="s">
        <v>237</v>
      </c>
      <c r="E32" s="155">
        <v>128509</v>
      </c>
      <c r="F32" s="164">
        <v>123989</v>
      </c>
      <c r="G32" s="164">
        <v>121582</v>
      </c>
      <c r="H32" s="164">
        <v>122897</v>
      </c>
      <c r="I32" s="164">
        <v>119009</v>
      </c>
      <c r="J32" s="164">
        <v>116919</v>
      </c>
      <c r="K32" s="164">
        <v>116393</v>
      </c>
      <c r="L32" s="164">
        <v>117708</v>
      </c>
      <c r="M32" s="164">
        <v>122451</v>
      </c>
      <c r="N32" s="164">
        <v>120715</v>
      </c>
      <c r="O32" s="164">
        <v>117972</v>
      </c>
      <c r="P32" s="164">
        <v>114285</v>
      </c>
      <c r="Q32" s="164">
        <v>110428</v>
      </c>
      <c r="R32" s="432"/>
      <c r="S32" s="421"/>
    </row>
    <row r="33" spans="1:19" ht="15.75" customHeight="1">
      <c r="A33" s="421"/>
      <c r="B33" s="431"/>
      <c r="C33" s="599"/>
      <c r="D33" s="485" t="s">
        <v>238</v>
      </c>
      <c r="E33" s="155">
        <v>146001</v>
      </c>
      <c r="F33" s="164">
        <v>139771</v>
      </c>
      <c r="G33" s="164">
        <v>139558</v>
      </c>
      <c r="H33" s="164">
        <v>143333</v>
      </c>
      <c r="I33" s="164">
        <v>144259</v>
      </c>
      <c r="J33" s="164">
        <v>143495</v>
      </c>
      <c r="K33" s="164">
        <v>141578</v>
      </c>
      <c r="L33" s="164">
        <v>141098</v>
      </c>
      <c r="M33" s="164">
        <v>146239</v>
      </c>
      <c r="N33" s="164">
        <v>143998</v>
      </c>
      <c r="O33" s="164">
        <v>140771</v>
      </c>
      <c r="P33" s="164">
        <v>136100</v>
      </c>
      <c r="Q33" s="164">
        <v>130625</v>
      </c>
      <c r="R33" s="432"/>
      <c r="S33" s="421"/>
    </row>
    <row r="34" spans="1:19" ht="15.75" customHeight="1">
      <c r="A34" s="421"/>
      <c r="B34" s="431"/>
      <c r="C34" s="599"/>
      <c r="D34" s="485" t="s">
        <v>239</v>
      </c>
      <c r="E34" s="155">
        <v>78836</v>
      </c>
      <c r="F34" s="164">
        <v>77541</v>
      </c>
      <c r="G34" s="164">
        <v>82125</v>
      </c>
      <c r="H34" s="164">
        <v>87609</v>
      </c>
      <c r="I34" s="164">
        <v>91057</v>
      </c>
      <c r="J34" s="164">
        <v>84874</v>
      </c>
      <c r="K34" s="164">
        <v>79946</v>
      </c>
      <c r="L34" s="164">
        <v>77730</v>
      </c>
      <c r="M34" s="164">
        <v>81158</v>
      </c>
      <c r="N34" s="164">
        <v>78980</v>
      </c>
      <c r="O34" s="164">
        <v>77070</v>
      </c>
      <c r="P34" s="164">
        <v>74656</v>
      </c>
      <c r="Q34" s="164">
        <v>72299</v>
      </c>
      <c r="R34" s="432"/>
      <c r="S34" s="421"/>
    </row>
    <row r="35" spans="1:19" ht="22.5" customHeight="1">
      <c r="A35" s="421"/>
      <c r="B35" s="431"/>
      <c r="C35" s="599"/>
      <c r="D35" s="485" t="s">
        <v>192</v>
      </c>
      <c r="E35" s="155">
        <v>271178</v>
      </c>
      <c r="F35" s="164">
        <v>262373</v>
      </c>
      <c r="G35" s="164">
        <v>262168</v>
      </c>
      <c r="H35" s="164">
        <v>269330</v>
      </c>
      <c r="I35" s="164">
        <v>264509</v>
      </c>
      <c r="J35" s="164">
        <v>258490</v>
      </c>
      <c r="K35" s="164">
        <v>253207</v>
      </c>
      <c r="L35" s="164">
        <v>253480</v>
      </c>
      <c r="M35" s="164">
        <v>258153</v>
      </c>
      <c r="N35" s="164">
        <v>252382</v>
      </c>
      <c r="O35" s="164">
        <v>245181</v>
      </c>
      <c r="P35" s="164">
        <v>239749</v>
      </c>
      <c r="Q35" s="164">
        <v>233205</v>
      </c>
      <c r="R35" s="432"/>
      <c r="S35" s="421"/>
    </row>
    <row r="36" spans="1:19" ht="15.75" customHeight="1">
      <c r="A36" s="421"/>
      <c r="B36" s="431"/>
      <c r="C36" s="599"/>
      <c r="D36" s="485" t="s">
        <v>193</v>
      </c>
      <c r="E36" s="155">
        <v>112757</v>
      </c>
      <c r="F36" s="164">
        <v>109627</v>
      </c>
      <c r="G36" s="164">
        <v>110251</v>
      </c>
      <c r="H36" s="164">
        <v>113021</v>
      </c>
      <c r="I36" s="164">
        <v>110668</v>
      </c>
      <c r="J36" s="164">
        <v>107438</v>
      </c>
      <c r="K36" s="164">
        <v>104341</v>
      </c>
      <c r="L36" s="164">
        <v>107718</v>
      </c>
      <c r="M36" s="164">
        <v>109917</v>
      </c>
      <c r="N36" s="164">
        <v>105964</v>
      </c>
      <c r="O36" s="164">
        <v>104303</v>
      </c>
      <c r="P36" s="164">
        <v>101528</v>
      </c>
      <c r="Q36" s="164">
        <v>97848</v>
      </c>
      <c r="R36" s="432"/>
      <c r="S36" s="421"/>
    </row>
    <row r="37" spans="1:19" ht="15.75" customHeight="1">
      <c r="A37" s="421"/>
      <c r="B37" s="431"/>
      <c r="C37" s="599"/>
      <c r="D37" s="485" t="s">
        <v>59</v>
      </c>
      <c r="E37" s="155">
        <v>153597</v>
      </c>
      <c r="F37" s="164">
        <v>148765</v>
      </c>
      <c r="G37" s="164">
        <v>147526</v>
      </c>
      <c r="H37" s="164">
        <v>149930</v>
      </c>
      <c r="I37" s="164">
        <v>147770</v>
      </c>
      <c r="J37" s="164">
        <v>144753</v>
      </c>
      <c r="K37" s="164">
        <v>141403</v>
      </c>
      <c r="L37" s="164">
        <v>138857</v>
      </c>
      <c r="M37" s="164">
        <v>144972</v>
      </c>
      <c r="N37" s="164">
        <v>144280</v>
      </c>
      <c r="O37" s="164">
        <v>141875</v>
      </c>
      <c r="P37" s="164">
        <v>137895</v>
      </c>
      <c r="Q37" s="164">
        <v>134401</v>
      </c>
      <c r="R37" s="432"/>
      <c r="S37" s="421"/>
    </row>
    <row r="38" spans="1:19" ht="15.75" customHeight="1">
      <c r="A38" s="421"/>
      <c r="B38" s="431"/>
      <c r="C38" s="599"/>
      <c r="D38" s="485" t="s">
        <v>195</v>
      </c>
      <c r="E38" s="155">
        <v>38993</v>
      </c>
      <c r="F38" s="164">
        <v>37831</v>
      </c>
      <c r="G38" s="164">
        <v>38416</v>
      </c>
      <c r="H38" s="164">
        <v>38688</v>
      </c>
      <c r="I38" s="164">
        <v>39101</v>
      </c>
      <c r="J38" s="164">
        <v>38467</v>
      </c>
      <c r="K38" s="164">
        <v>37580</v>
      </c>
      <c r="L38" s="164">
        <v>37227</v>
      </c>
      <c r="M38" s="164">
        <v>38697</v>
      </c>
      <c r="N38" s="164">
        <v>38745</v>
      </c>
      <c r="O38" s="164">
        <v>38327</v>
      </c>
      <c r="P38" s="164">
        <v>36677</v>
      </c>
      <c r="Q38" s="164">
        <v>34622</v>
      </c>
      <c r="R38" s="432"/>
      <c r="S38" s="421"/>
    </row>
    <row r="39" spans="1:19" ht="15.75" customHeight="1">
      <c r="A39" s="421"/>
      <c r="B39" s="431"/>
      <c r="C39" s="599"/>
      <c r="D39" s="485" t="s">
        <v>196</v>
      </c>
      <c r="E39" s="155">
        <v>24725</v>
      </c>
      <c r="F39" s="164">
        <v>22083</v>
      </c>
      <c r="G39" s="164">
        <v>20145</v>
      </c>
      <c r="H39" s="164">
        <v>19851</v>
      </c>
      <c r="I39" s="164">
        <v>20792</v>
      </c>
      <c r="J39" s="164">
        <v>22864</v>
      </c>
      <c r="K39" s="164">
        <v>27863</v>
      </c>
      <c r="L39" s="164">
        <v>27030</v>
      </c>
      <c r="M39" s="164">
        <v>29222</v>
      </c>
      <c r="N39" s="164">
        <v>28486</v>
      </c>
      <c r="O39" s="164">
        <v>26890</v>
      </c>
      <c r="P39" s="164">
        <v>23474</v>
      </c>
      <c r="Q39" s="164">
        <v>20368</v>
      </c>
      <c r="R39" s="432"/>
      <c r="S39" s="421"/>
    </row>
    <row r="40" spans="1:19" ht="15.75" customHeight="1">
      <c r="A40" s="421"/>
      <c r="B40" s="431"/>
      <c r="C40" s="599"/>
      <c r="D40" s="485" t="s">
        <v>132</v>
      </c>
      <c r="E40" s="155">
        <v>12758</v>
      </c>
      <c r="F40" s="164">
        <v>12523</v>
      </c>
      <c r="G40" s="164">
        <v>11753</v>
      </c>
      <c r="H40" s="164">
        <v>11584</v>
      </c>
      <c r="I40" s="164">
        <v>11563</v>
      </c>
      <c r="J40" s="164">
        <v>11552</v>
      </c>
      <c r="K40" s="164">
        <v>11521</v>
      </c>
      <c r="L40" s="164">
        <v>11666</v>
      </c>
      <c r="M40" s="164">
        <v>11617</v>
      </c>
      <c r="N40" s="164">
        <v>11585</v>
      </c>
      <c r="O40" s="164">
        <v>11495</v>
      </c>
      <c r="P40" s="164">
        <v>11459</v>
      </c>
      <c r="Q40" s="164">
        <v>11360</v>
      </c>
      <c r="R40" s="432"/>
      <c r="S40" s="421"/>
    </row>
    <row r="41" spans="1:19" ht="15.75" customHeight="1">
      <c r="A41" s="421"/>
      <c r="B41" s="431"/>
      <c r="C41" s="599"/>
      <c r="D41" s="485" t="s">
        <v>133</v>
      </c>
      <c r="E41" s="155">
        <v>22402</v>
      </c>
      <c r="F41" s="164">
        <v>21780</v>
      </c>
      <c r="G41" s="164">
        <v>21437</v>
      </c>
      <c r="H41" s="164">
        <v>21826</v>
      </c>
      <c r="I41" s="164">
        <v>22219</v>
      </c>
      <c r="J41" s="164">
        <v>21952</v>
      </c>
      <c r="K41" s="164">
        <v>22168</v>
      </c>
      <c r="L41" s="164">
        <v>22603</v>
      </c>
      <c r="M41" s="164">
        <v>23076</v>
      </c>
      <c r="N41" s="164">
        <v>22872</v>
      </c>
      <c r="O41" s="164">
        <v>22534</v>
      </c>
      <c r="P41" s="164">
        <v>22600</v>
      </c>
      <c r="Q41" s="164">
        <v>22266</v>
      </c>
      <c r="R41" s="432"/>
      <c r="S41" s="421"/>
    </row>
    <row r="42" spans="1:19" s="651" customFormat="1" ht="22.5" customHeight="1">
      <c r="A42" s="652"/>
      <c r="B42" s="653"/>
      <c r="C42" s="752" t="s">
        <v>309</v>
      </c>
      <c r="D42" s="752"/>
      <c r="E42" s="417"/>
      <c r="F42" s="418"/>
      <c r="G42" s="418"/>
      <c r="H42" s="418"/>
      <c r="I42" s="418"/>
      <c r="J42" s="418"/>
      <c r="K42" s="418"/>
      <c r="L42" s="418"/>
      <c r="M42" s="418"/>
      <c r="N42" s="418"/>
      <c r="O42" s="418"/>
      <c r="P42" s="418"/>
      <c r="Q42" s="418"/>
      <c r="R42" s="654"/>
      <c r="S42" s="652"/>
    </row>
    <row r="43" spans="1:19" ht="15.75" customHeight="1">
      <c r="A43" s="421"/>
      <c r="B43" s="431"/>
      <c r="C43" s="599"/>
      <c r="D43" s="751" t="s">
        <v>590</v>
      </c>
      <c r="E43" s="155">
        <v>59899</v>
      </c>
      <c r="F43" s="155">
        <v>57054</v>
      </c>
      <c r="G43" s="155">
        <v>56269</v>
      </c>
      <c r="H43" s="155">
        <v>57240</v>
      </c>
      <c r="I43" s="155">
        <v>57033</v>
      </c>
      <c r="J43" s="155">
        <v>56668</v>
      </c>
      <c r="K43" s="155">
        <v>55828</v>
      </c>
      <c r="L43" s="155">
        <v>54661</v>
      </c>
      <c r="M43" s="155">
        <v>57897</v>
      </c>
      <c r="N43" s="155">
        <v>57540</v>
      </c>
      <c r="O43" s="155">
        <v>56658</v>
      </c>
      <c r="P43" s="155">
        <v>55127</v>
      </c>
      <c r="Q43" s="155">
        <v>53312</v>
      </c>
      <c r="R43" s="432"/>
      <c r="S43" s="421"/>
    </row>
    <row r="44" spans="1:19" s="651" customFormat="1" ht="15.75" customHeight="1">
      <c r="A44" s="652"/>
      <c r="B44" s="653"/>
      <c r="C44" s="655"/>
      <c r="D44" s="751" t="s">
        <v>591</v>
      </c>
      <c r="E44" s="155">
        <v>59180</v>
      </c>
      <c r="F44" s="155">
        <v>56171</v>
      </c>
      <c r="G44" s="155">
        <v>55029</v>
      </c>
      <c r="H44" s="155">
        <v>55208</v>
      </c>
      <c r="I44" s="155">
        <v>53647</v>
      </c>
      <c r="J44" s="155">
        <v>52474</v>
      </c>
      <c r="K44" s="155">
        <v>52012</v>
      </c>
      <c r="L44" s="155">
        <v>53174</v>
      </c>
      <c r="M44" s="155">
        <v>54223</v>
      </c>
      <c r="N44" s="155">
        <v>53416</v>
      </c>
      <c r="O44" s="155">
        <v>52354</v>
      </c>
      <c r="P44" s="155">
        <v>51442</v>
      </c>
      <c r="Q44" s="155">
        <v>50099</v>
      </c>
      <c r="R44" s="654"/>
      <c r="S44" s="652"/>
    </row>
    <row r="45" spans="1:19" ht="15.75" customHeight="1">
      <c r="A45" s="421"/>
      <c r="B45" s="434"/>
      <c r="C45" s="599"/>
      <c r="D45" s="751" t="s">
        <v>592</v>
      </c>
      <c r="E45" s="155">
        <v>56176</v>
      </c>
      <c r="F45" s="155">
        <v>53536</v>
      </c>
      <c r="G45" s="155">
        <v>52667</v>
      </c>
      <c r="H45" s="155">
        <v>53223</v>
      </c>
      <c r="I45" s="155">
        <v>52555</v>
      </c>
      <c r="J45" s="155">
        <v>52721</v>
      </c>
      <c r="K45" s="155">
        <v>53693</v>
      </c>
      <c r="L45" s="155">
        <v>53181</v>
      </c>
      <c r="M45" s="155">
        <v>54769</v>
      </c>
      <c r="N45" s="155">
        <v>53790</v>
      </c>
      <c r="O45" s="155">
        <v>52817</v>
      </c>
      <c r="P45" s="155">
        <v>51548</v>
      </c>
      <c r="Q45" s="155">
        <v>49969</v>
      </c>
      <c r="R45" s="432"/>
      <c r="S45" s="421"/>
    </row>
    <row r="46" spans="1:19" ht="15.75" customHeight="1">
      <c r="A46" s="421"/>
      <c r="B46" s="431"/>
      <c r="C46" s="599"/>
      <c r="D46" s="751" t="s">
        <v>593</v>
      </c>
      <c r="E46" s="155">
        <v>53156</v>
      </c>
      <c r="F46" s="155">
        <v>50844</v>
      </c>
      <c r="G46" s="155">
        <v>49186</v>
      </c>
      <c r="H46" s="155">
        <v>48986</v>
      </c>
      <c r="I46" s="155">
        <v>47479</v>
      </c>
      <c r="J46" s="155">
        <v>46624</v>
      </c>
      <c r="K46" s="155">
        <v>46199</v>
      </c>
      <c r="L46" s="155">
        <v>47329</v>
      </c>
      <c r="M46" s="155">
        <v>47714</v>
      </c>
      <c r="N46" s="155">
        <v>46607</v>
      </c>
      <c r="O46" s="155">
        <v>44919</v>
      </c>
      <c r="P46" s="155">
        <v>43509</v>
      </c>
      <c r="Q46" s="155">
        <v>41740</v>
      </c>
      <c r="R46" s="432"/>
      <c r="S46" s="421"/>
    </row>
    <row r="47" spans="1:19" ht="15.75" customHeight="1">
      <c r="A47" s="421"/>
      <c r="B47" s="431"/>
      <c r="C47" s="599"/>
      <c r="D47" s="751" t="s">
        <v>597</v>
      </c>
      <c r="E47" s="155">
        <v>39494</v>
      </c>
      <c r="F47" s="155">
        <v>38443</v>
      </c>
      <c r="G47" s="155">
        <v>38285</v>
      </c>
      <c r="H47" s="155">
        <v>38926</v>
      </c>
      <c r="I47" s="155">
        <v>38317</v>
      </c>
      <c r="J47" s="155">
        <v>37199</v>
      </c>
      <c r="K47" s="155">
        <v>36144</v>
      </c>
      <c r="L47" s="155">
        <v>35931</v>
      </c>
      <c r="M47" s="155">
        <v>37019</v>
      </c>
      <c r="N47" s="155">
        <v>36252</v>
      </c>
      <c r="O47" s="155">
        <v>35303</v>
      </c>
      <c r="P47" s="155">
        <v>34394</v>
      </c>
      <c r="Q47" s="155">
        <v>33376</v>
      </c>
      <c r="R47" s="432"/>
      <c r="S47" s="421"/>
    </row>
    <row r="48" spans="1:19" s="435" customFormat="1" ht="22.5" customHeight="1">
      <c r="A48" s="433"/>
      <c r="B48" s="434"/>
      <c r="C48" s="1478" t="s">
        <v>241</v>
      </c>
      <c r="D48" s="1479"/>
      <c r="E48" s="1479"/>
      <c r="F48" s="1479"/>
      <c r="G48" s="1479"/>
      <c r="H48" s="1479"/>
      <c r="I48" s="1479"/>
      <c r="J48" s="1479"/>
      <c r="K48" s="1479"/>
      <c r="L48" s="1479"/>
      <c r="M48" s="1479"/>
      <c r="N48" s="1479"/>
      <c r="O48" s="1479"/>
      <c r="P48" s="1479"/>
      <c r="Q48" s="1479"/>
      <c r="R48" s="464"/>
      <c r="S48" s="433"/>
    </row>
    <row r="49" spans="1:19" s="435" customFormat="1" ht="13.5" customHeight="1">
      <c r="A49" s="433"/>
      <c r="B49" s="434"/>
      <c r="C49" s="469" t="s">
        <v>475</v>
      </c>
      <c r="D49" s="656"/>
      <c r="E49" s="657"/>
      <c r="F49" s="434"/>
      <c r="G49" s="657"/>
      <c r="H49" s="656"/>
      <c r="I49" s="657"/>
      <c r="J49" s="904"/>
      <c r="K49" s="657"/>
      <c r="L49" s="656"/>
      <c r="M49" s="656"/>
      <c r="N49" s="656"/>
      <c r="O49" s="656"/>
      <c r="P49" s="656"/>
      <c r="Q49" s="656"/>
      <c r="R49" s="464"/>
      <c r="S49" s="433"/>
    </row>
    <row r="50" spans="1:19" s="435" customFormat="1" ht="10.5" customHeight="1">
      <c r="A50" s="433"/>
      <c r="B50" s="434"/>
      <c r="C50" s="1472" t="s">
        <v>428</v>
      </c>
      <c r="D50" s="1472"/>
      <c r="E50" s="1472"/>
      <c r="F50" s="1472"/>
      <c r="G50" s="1472"/>
      <c r="H50" s="1472"/>
      <c r="I50" s="1472"/>
      <c r="J50" s="1472"/>
      <c r="K50" s="1472"/>
      <c r="L50" s="1472"/>
      <c r="M50" s="1472"/>
      <c r="N50" s="1472"/>
      <c r="O50" s="1472"/>
      <c r="P50" s="1472"/>
      <c r="Q50" s="1472"/>
      <c r="R50" s="464"/>
      <c r="S50" s="433"/>
    </row>
    <row r="51" spans="1:19">
      <c r="A51" s="421"/>
      <c r="B51" s="431"/>
      <c r="C51" s="431"/>
      <c r="D51" s="431"/>
      <c r="E51" s="431"/>
      <c r="F51" s="431"/>
      <c r="G51" s="431"/>
      <c r="H51" s="489"/>
      <c r="I51" s="489"/>
      <c r="J51" s="489"/>
      <c r="K51" s="489"/>
      <c r="L51" s="726"/>
      <c r="M51" s="431"/>
      <c r="N51" s="1480">
        <v>42156</v>
      </c>
      <c r="O51" s="1480"/>
      <c r="P51" s="1480"/>
      <c r="Q51" s="1480"/>
      <c r="R51" s="658">
        <v>11</v>
      </c>
      <c r="S51" s="421"/>
    </row>
  </sheetData>
  <mergeCells count="10">
    <mergeCell ref="C16:D16"/>
    <mergeCell ref="C48:Q48"/>
    <mergeCell ref="C50:Q50"/>
    <mergeCell ref="N51:Q51"/>
    <mergeCell ref="M6:Q6"/>
    <mergeCell ref="B1:H1"/>
    <mergeCell ref="C5:D6"/>
    <mergeCell ref="C8:D8"/>
    <mergeCell ref="C15:D15"/>
    <mergeCell ref="E6:L6"/>
  </mergeCells>
  <conditionalFormatting sqref="E7:Q7">
    <cfRule type="cellIs" dxfId="10"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6populacao2</vt:lpstr>
      <vt:lpstr>7empregoINE2</vt:lpstr>
      <vt:lpstr>8desemprego_INE2</vt:lpstr>
      <vt:lpstr>9lay_off</vt:lpstr>
      <vt:lpstr>10desemprego_IEFP</vt:lpstr>
      <vt:lpstr>11desemprego_IEFP</vt:lpstr>
      <vt:lpstr>12fp_bs</vt:lpstr>
      <vt:lpstr>13empresarial</vt:lpstr>
      <vt:lpstr>14ganhos</vt:lpstr>
      <vt:lpstr>15salários</vt:lpstr>
      <vt:lpstr>16irct</vt:lpstr>
      <vt:lpstr>17acidentes</vt:lpstr>
      <vt:lpstr>18ssocial</vt:lpstr>
      <vt:lpstr>19ssocial</vt:lpstr>
      <vt:lpstr>20destaque</vt:lpstr>
      <vt:lpstr>21destaque</vt:lpstr>
      <vt:lpstr>22conceito</vt:lpstr>
      <vt:lpstr>23conceito</vt:lpstr>
      <vt:lpstr>contracapa</vt:lpstr>
      <vt:lpstr>'10desemprego_IEFP'!Área_de_Impressão</vt:lpstr>
      <vt:lpstr>'11desemprego_IEFP'!Área_de_Impressão</vt:lpstr>
      <vt:lpstr>'12fp_bs'!Área_de_Impressão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'20destaque'!Área_de_Impressão</vt:lpstr>
      <vt:lpstr>'21destaque'!Área_de_Impressão</vt:lpstr>
      <vt:lpstr>'22conceito'!Área_de_Impressão</vt:lpstr>
      <vt:lpstr>'23conceito'!Área_de_Impressão</vt:lpstr>
      <vt:lpstr>'6populacao2'!Área_de_Impressão</vt:lpstr>
      <vt:lpstr>'7empregoINE2'!Área_de_Impressão</vt:lpstr>
      <vt:lpstr>'8desemprego_INE2'!Área_de_Impressão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2015-06-30T16:07:22Z</cp:lastPrinted>
  <dcterms:created xsi:type="dcterms:W3CDTF">2004-03-02T09:49:36Z</dcterms:created>
  <dcterms:modified xsi:type="dcterms:W3CDTF">2015-08-25T14:13:06Z</dcterms:modified>
</cp:coreProperties>
</file>